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  <sheet name="01 06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_xlnm.Print_Titles" localSheetId="6">'01 06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Pol'!$A$1:$W$330</definedName>
    <definedName name="_xlnm.Print_Area" localSheetId="4">'01 02 Pol'!$A$1:$W$64</definedName>
    <definedName name="_xlnm.Print_Area" localSheetId="5">'01 03 Pol'!$A$1:$W$264</definedName>
    <definedName name="_xlnm.Print_Area" localSheetId="6">'01 06 Pol'!$A$1:$W$38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G44"/>
  <c r="F44"/>
  <c r="G43"/>
  <c r="F43"/>
  <c r="G42"/>
  <c r="F42"/>
  <c r="G41"/>
  <c r="F41"/>
  <c r="G40"/>
  <c r="F40"/>
  <c r="G39"/>
  <c r="F39"/>
  <c r="G37" i="15"/>
  <c r="G9"/>
  <c r="I9"/>
  <c r="I8" s="1"/>
  <c r="K9"/>
  <c r="M9"/>
  <c r="O9"/>
  <c r="Q9"/>
  <c r="Q8" s="1"/>
  <c r="V9"/>
  <c r="G11"/>
  <c r="M11" s="1"/>
  <c r="I11"/>
  <c r="K11"/>
  <c r="K8" s="1"/>
  <c r="O11"/>
  <c r="O8" s="1"/>
  <c r="Q11"/>
  <c r="V11"/>
  <c r="V8" s="1"/>
  <c r="G13"/>
  <c r="I13"/>
  <c r="K13"/>
  <c r="M13"/>
  <c r="O13"/>
  <c r="Q13"/>
  <c r="V13"/>
  <c r="G15"/>
  <c r="M15" s="1"/>
  <c r="I15"/>
  <c r="K15"/>
  <c r="O15"/>
  <c r="Q15"/>
  <c r="V15"/>
  <c r="G20"/>
  <c r="I20"/>
  <c r="K20"/>
  <c r="M20"/>
  <c r="O20"/>
  <c r="Q20"/>
  <c r="V20"/>
  <c r="G22"/>
  <c r="M22" s="1"/>
  <c r="I22"/>
  <c r="K22"/>
  <c r="O22"/>
  <c r="Q22"/>
  <c r="V22"/>
  <c r="G24"/>
  <c r="I24"/>
  <c r="K24"/>
  <c r="M24"/>
  <c r="O24"/>
  <c r="Q24"/>
  <c r="V24"/>
  <c r="G26"/>
  <c r="M26" s="1"/>
  <c r="I26"/>
  <c r="K26"/>
  <c r="O26"/>
  <c r="Q26"/>
  <c r="V26"/>
  <c r="G28"/>
  <c r="I28"/>
  <c r="K28"/>
  <c r="M28"/>
  <c r="O28"/>
  <c r="Q28"/>
  <c r="V28"/>
  <c r="G30"/>
  <c r="M30" s="1"/>
  <c r="I30"/>
  <c r="K30"/>
  <c r="O30"/>
  <c r="Q30"/>
  <c r="V30"/>
  <c r="G32"/>
  <c r="I32"/>
  <c r="K32"/>
  <c r="M32"/>
  <c r="O32"/>
  <c r="Q32"/>
  <c r="V32"/>
  <c r="G34"/>
  <c r="M34" s="1"/>
  <c r="I34"/>
  <c r="K34"/>
  <c r="O34"/>
  <c r="Q34"/>
  <c r="V34"/>
  <c r="AE37"/>
  <c r="AF37"/>
  <c r="G263" i="14"/>
  <c r="G9"/>
  <c r="I9"/>
  <c r="I8" s="1"/>
  <c r="K9"/>
  <c r="M9"/>
  <c r="O9"/>
  <c r="Q9"/>
  <c r="Q8" s="1"/>
  <c r="V9"/>
  <c r="G11"/>
  <c r="M11" s="1"/>
  <c r="I11"/>
  <c r="K11"/>
  <c r="K8" s="1"/>
  <c r="O11"/>
  <c r="O8" s="1"/>
  <c r="Q11"/>
  <c r="V11"/>
  <c r="V8" s="1"/>
  <c r="G13"/>
  <c r="I13"/>
  <c r="K13"/>
  <c r="M13"/>
  <c r="O13"/>
  <c r="Q13"/>
  <c r="V13"/>
  <c r="G15"/>
  <c r="M15" s="1"/>
  <c r="I15"/>
  <c r="K15"/>
  <c r="O15"/>
  <c r="Q15"/>
  <c r="V15"/>
  <c r="G17"/>
  <c r="I17"/>
  <c r="K17"/>
  <c r="M17"/>
  <c r="O17"/>
  <c r="Q17"/>
  <c r="V17"/>
  <c r="G19"/>
  <c r="M19" s="1"/>
  <c r="I19"/>
  <c r="K19"/>
  <c r="O19"/>
  <c r="Q19"/>
  <c r="V19"/>
  <c r="G21"/>
  <c r="I21"/>
  <c r="K21"/>
  <c r="M21"/>
  <c r="O21"/>
  <c r="Q21"/>
  <c r="V21"/>
  <c r="G23"/>
  <c r="M23" s="1"/>
  <c r="I23"/>
  <c r="K23"/>
  <c r="O23"/>
  <c r="Q23"/>
  <c r="V23"/>
  <c r="G25"/>
  <c r="I25"/>
  <c r="K25"/>
  <c r="M25"/>
  <c r="O25"/>
  <c r="Q25"/>
  <c r="V25"/>
  <c r="G27"/>
  <c r="M27" s="1"/>
  <c r="I27"/>
  <c r="K27"/>
  <c r="O27"/>
  <c r="Q27"/>
  <c r="V27"/>
  <c r="G29"/>
  <c r="I29"/>
  <c r="K29"/>
  <c r="M29"/>
  <c r="O29"/>
  <c r="Q29"/>
  <c r="V29"/>
  <c r="G31"/>
  <c r="M31" s="1"/>
  <c r="I31"/>
  <c r="K31"/>
  <c r="O31"/>
  <c r="Q31"/>
  <c r="V31"/>
  <c r="G34"/>
  <c r="G33" s="1"/>
  <c r="I34"/>
  <c r="K34"/>
  <c r="K33" s="1"/>
  <c r="O34"/>
  <c r="O33" s="1"/>
  <c r="Q34"/>
  <c r="V34"/>
  <c r="V33" s="1"/>
  <c r="G36"/>
  <c r="I36"/>
  <c r="I33" s="1"/>
  <c r="K36"/>
  <c r="M36"/>
  <c r="O36"/>
  <c r="Q36"/>
  <c r="Q33" s="1"/>
  <c r="V36"/>
  <c r="G38"/>
  <c r="M38" s="1"/>
  <c r="I38"/>
  <c r="K38"/>
  <c r="O38"/>
  <c r="Q38"/>
  <c r="V38"/>
  <c r="G40"/>
  <c r="I40"/>
  <c r="K40"/>
  <c r="M40"/>
  <c r="O40"/>
  <c r="Q40"/>
  <c r="V40"/>
  <c r="G42"/>
  <c r="M42" s="1"/>
  <c r="I42"/>
  <c r="K42"/>
  <c r="O42"/>
  <c r="Q42"/>
  <c r="V42"/>
  <c r="G44"/>
  <c r="I44"/>
  <c r="K44"/>
  <c r="M44"/>
  <c r="O44"/>
  <c r="Q44"/>
  <c r="V44"/>
  <c r="G46"/>
  <c r="M46" s="1"/>
  <c r="I46"/>
  <c r="K46"/>
  <c r="O46"/>
  <c r="Q46"/>
  <c r="V46"/>
  <c r="G48"/>
  <c r="I48"/>
  <c r="K48"/>
  <c r="M48"/>
  <c r="O48"/>
  <c r="Q48"/>
  <c r="V48"/>
  <c r="G50"/>
  <c r="M50" s="1"/>
  <c r="I50"/>
  <c r="K50"/>
  <c r="O50"/>
  <c r="Q50"/>
  <c r="V50"/>
  <c r="G52"/>
  <c r="I52"/>
  <c r="K52"/>
  <c r="M52"/>
  <c r="O52"/>
  <c r="Q52"/>
  <c r="V52"/>
  <c r="G54"/>
  <c r="M54" s="1"/>
  <c r="I54"/>
  <c r="K54"/>
  <c r="O54"/>
  <c r="Q54"/>
  <c r="V54"/>
  <c r="G56"/>
  <c r="I56"/>
  <c r="K56"/>
  <c r="M56"/>
  <c r="O56"/>
  <c r="Q56"/>
  <c r="V56"/>
  <c r="G58"/>
  <c r="M58" s="1"/>
  <c r="I58"/>
  <c r="K58"/>
  <c r="O58"/>
  <c r="Q58"/>
  <c r="V58"/>
  <c r="G60"/>
  <c r="I60"/>
  <c r="K60"/>
  <c r="M60"/>
  <c r="O60"/>
  <c r="Q60"/>
  <c r="V60"/>
  <c r="G62"/>
  <c r="M62" s="1"/>
  <c r="I62"/>
  <c r="K62"/>
  <c r="O62"/>
  <c r="Q62"/>
  <c r="V62"/>
  <c r="G64"/>
  <c r="I64"/>
  <c r="K64"/>
  <c r="M64"/>
  <c r="O64"/>
  <c r="Q64"/>
  <c r="V64"/>
  <c r="G66"/>
  <c r="M66" s="1"/>
  <c r="I66"/>
  <c r="K66"/>
  <c r="O66"/>
  <c r="Q66"/>
  <c r="V66"/>
  <c r="G68"/>
  <c r="I68"/>
  <c r="K68"/>
  <c r="M68"/>
  <c r="O68"/>
  <c r="Q68"/>
  <c r="V68"/>
  <c r="G70"/>
  <c r="M70" s="1"/>
  <c r="I70"/>
  <c r="K70"/>
  <c r="O70"/>
  <c r="Q70"/>
  <c r="V70"/>
  <c r="G72"/>
  <c r="I72"/>
  <c r="K72"/>
  <c r="M72"/>
  <c r="O72"/>
  <c r="Q72"/>
  <c r="V72"/>
  <c r="G74"/>
  <c r="M74" s="1"/>
  <c r="I74"/>
  <c r="K74"/>
  <c r="O74"/>
  <c r="Q74"/>
  <c r="V74"/>
  <c r="G77"/>
  <c r="I77"/>
  <c r="I76" s="1"/>
  <c r="K77"/>
  <c r="M77"/>
  <c r="O77"/>
  <c r="Q77"/>
  <c r="Q76" s="1"/>
  <c r="V77"/>
  <c r="G79"/>
  <c r="G76" s="1"/>
  <c r="I79"/>
  <c r="K79"/>
  <c r="K76" s="1"/>
  <c r="O79"/>
  <c r="O76" s="1"/>
  <c r="Q79"/>
  <c r="V79"/>
  <c r="V76" s="1"/>
  <c r="G81"/>
  <c r="I81"/>
  <c r="K81"/>
  <c r="M81"/>
  <c r="O81"/>
  <c r="Q81"/>
  <c r="V81"/>
  <c r="G83"/>
  <c r="M83" s="1"/>
  <c r="I83"/>
  <c r="K83"/>
  <c r="O83"/>
  <c r="Q83"/>
  <c r="V83"/>
  <c r="G85"/>
  <c r="I85"/>
  <c r="K85"/>
  <c r="M85"/>
  <c r="O85"/>
  <c r="Q85"/>
  <c r="V85"/>
  <c r="G87"/>
  <c r="M87" s="1"/>
  <c r="I87"/>
  <c r="K87"/>
  <c r="O87"/>
  <c r="Q87"/>
  <c r="V87"/>
  <c r="G89"/>
  <c r="I89"/>
  <c r="K89"/>
  <c r="M89"/>
  <c r="O89"/>
  <c r="Q89"/>
  <c r="V89"/>
  <c r="G91"/>
  <c r="M91" s="1"/>
  <c r="I91"/>
  <c r="K91"/>
  <c r="O91"/>
  <c r="Q91"/>
  <c r="V91"/>
  <c r="G93"/>
  <c r="I93"/>
  <c r="K93"/>
  <c r="M93"/>
  <c r="O93"/>
  <c r="Q93"/>
  <c r="V93"/>
  <c r="G95"/>
  <c r="M95" s="1"/>
  <c r="I95"/>
  <c r="K95"/>
  <c r="O95"/>
  <c r="Q95"/>
  <c r="V95"/>
  <c r="G97"/>
  <c r="I97"/>
  <c r="K97"/>
  <c r="M97"/>
  <c r="O97"/>
  <c r="Q97"/>
  <c r="V97"/>
  <c r="G99"/>
  <c r="M99" s="1"/>
  <c r="I99"/>
  <c r="K99"/>
  <c r="O99"/>
  <c r="Q99"/>
  <c r="V99"/>
  <c r="G101"/>
  <c r="I101"/>
  <c r="K101"/>
  <c r="M101"/>
  <c r="O101"/>
  <c r="Q101"/>
  <c r="V101"/>
  <c r="G103"/>
  <c r="M103" s="1"/>
  <c r="I103"/>
  <c r="K103"/>
  <c r="O103"/>
  <c r="Q103"/>
  <c r="V103"/>
  <c r="G105"/>
  <c r="I105"/>
  <c r="K105"/>
  <c r="M105"/>
  <c r="O105"/>
  <c r="Q105"/>
  <c r="V105"/>
  <c r="G107"/>
  <c r="M107" s="1"/>
  <c r="I107"/>
  <c r="K107"/>
  <c r="O107"/>
  <c r="Q107"/>
  <c r="V107"/>
  <c r="G109"/>
  <c r="I109"/>
  <c r="K109"/>
  <c r="M109"/>
  <c r="O109"/>
  <c r="Q109"/>
  <c r="V109"/>
  <c r="G111"/>
  <c r="M111" s="1"/>
  <c r="I111"/>
  <c r="K111"/>
  <c r="O111"/>
  <c r="Q111"/>
  <c r="V111"/>
  <c r="G113"/>
  <c r="I113"/>
  <c r="K113"/>
  <c r="M113"/>
  <c r="O113"/>
  <c r="Q113"/>
  <c r="V113"/>
  <c r="G115"/>
  <c r="M115" s="1"/>
  <c r="I115"/>
  <c r="K115"/>
  <c r="O115"/>
  <c r="Q115"/>
  <c r="V115"/>
  <c r="G117"/>
  <c r="I117"/>
  <c r="K117"/>
  <c r="M117"/>
  <c r="O117"/>
  <c r="Q117"/>
  <c r="V117"/>
  <c r="G119"/>
  <c r="M119" s="1"/>
  <c r="I119"/>
  <c r="K119"/>
  <c r="O119"/>
  <c r="Q119"/>
  <c r="V119"/>
  <c r="G121"/>
  <c r="I121"/>
  <c r="K121"/>
  <c r="M121"/>
  <c r="O121"/>
  <c r="Q121"/>
  <c r="V121"/>
  <c r="G123"/>
  <c r="M123" s="1"/>
  <c r="I123"/>
  <c r="K123"/>
  <c r="O123"/>
  <c r="Q123"/>
  <c r="V123"/>
  <c r="G125"/>
  <c r="I125"/>
  <c r="K125"/>
  <c r="M125"/>
  <c r="O125"/>
  <c r="Q125"/>
  <c r="V125"/>
  <c r="G127"/>
  <c r="I127"/>
  <c r="K127"/>
  <c r="M127"/>
  <c r="O127"/>
  <c r="Q127"/>
  <c r="V127"/>
  <c r="G129"/>
  <c r="I129"/>
  <c r="K129"/>
  <c r="M129"/>
  <c r="O129"/>
  <c r="Q129"/>
  <c r="V129"/>
  <c r="G131"/>
  <c r="I131"/>
  <c r="K131"/>
  <c r="M131"/>
  <c r="O131"/>
  <c r="Q131"/>
  <c r="V131"/>
  <c r="G133"/>
  <c r="I133"/>
  <c r="K133"/>
  <c r="M133"/>
  <c r="O133"/>
  <c r="Q133"/>
  <c r="V133"/>
  <c r="G135"/>
  <c r="I135"/>
  <c r="K135"/>
  <c r="M135"/>
  <c r="O135"/>
  <c r="Q135"/>
  <c r="V135"/>
  <c r="G137"/>
  <c r="I137"/>
  <c r="K137"/>
  <c r="M137"/>
  <c r="O137"/>
  <c r="Q137"/>
  <c r="V137"/>
  <c r="G139"/>
  <c r="I139"/>
  <c r="K139"/>
  <c r="M139"/>
  <c r="O139"/>
  <c r="Q139"/>
  <c r="V139"/>
  <c r="G141"/>
  <c r="I141"/>
  <c r="K141"/>
  <c r="M141"/>
  <c r="O141"/>
  <c r="Q141"/>
  <c r="V141"/>
  <c r="G143"/>
  <c r="I143"/>
  <c r="K143"/>
  <c r="M143"/>
  <c r="O143"/>
  <c r="Q143"/>
  <c r="V143"/>
  <c r="G145"/>
  <c r="I145"/>
  <c r="K145"/>
  <c r="M145"/>
  <c r="O145"/>
  <c r="Q145"/>
  <c r="V145"/>
  <c r="G147"/>
  <c r="I147"/>
  <c r="K147"/>
  <c r="M147"/>
  <c r="O147"/>
  <c r="Q147"/>
  <c r="V147"/>
  <c r="G149"/>
  <c r="I149"/>
  <c r="K149"/>
  <c r="M149"/>
  <c r="O149"/>
  <c r="Q149"/>
  <c r="V149"/>
  <c r="G151"/>
  <c r="I151"/>
  <c r="K151"/>
  <c r="M151"/>
  <c r="O151"/>
  <c r="Q151"/>
  <c r="V151"/>
  <c r="G153"/>
  <c r="I153"/>
  <c r="K153"/>
  <c r="M153"/>
  <c r="O153"/>
  <c r="Q153"/>
  <c r="V153"/>
  <c r="G155"/>
  <c r="I155"/>
  <c r="K155"/>
  <c r="M155"/>
  <c r="O155"/>
  <c r="Q155"/>
  <c r="V155"/>
  <c r="G157"/>
  <c r="I157"/>
  <c r="K157"/>
  <c r="M157"/>
  <c r="O157"/>
  <c r="Q157"/>
  <c r="V157"/>
  <c r="G159"/>
  <c r="I159"/>
  <c r="K159"/>
  <c r="M159"/>
  <c r="O159"/>
  <c r="Q159"/>
  <c r="V159"/>
  <c r="G161"/>
  <c r="I161"/>
  <c r="K161"/>
  <c r="M161"/>
  <c r="O161"/>
  <c r="Q161"/>
  <c r="V161"/>
  <c r="G163"/>
  <c r="I163"/>
  <c r="K163"/>
  <c r="M163"/>
  <c r="O163"/>
  <c r="Q163"/>
  <c r="V163"/>
  <c r="G165"/>
  <c r="I165"/>
  <c r="K165"/>
  <c r="M165"/>
  <c r="O165"/>
  <c r="Q165"/>
  <c r="V165"/>
  <c r="G167"/>
  <c r="I167"/>
  <c r="K167"/>
  <c r="M167"/>
  <c r="O167"/>
  <c r="Q167"/>
  <c r="V167"/>
  <c r="G169"/>
  <c r="I169"/>
  <c r="K169"/>
  <c r="M169"/>
  <c r="O169"/>
  <c r="Q169"/>
  <c r="V169"/>
  <c r="G171"/>
  <c r="I171"/>
  <c r="K171"/>
  <c r="M171"/>
  <c r="O171"/>
  <c r="Q171"/>
  <c r="V171"/>
  <c r="G173"/>
  <c r="I173"/>
  <c r="K173"/>
  <c r="M173"/>
  <c r="O173"/>
  <c r="Q173"/>
  <c r="V173"/>
  <c r="G175"/>
  <c r="I175"/>
  <c r="K175"/>
  <c r="M175"/>
  <c r="O175"/>
  <c r="Q175"/>
  <c r="V175"/>
  <c r="G177"/>
  <c r="I177"/>
  <c r="K177"/>
  <c r="M177"/>
  <c r="O177"/>
  <c r="Q177"/>
  <c r="V177"/>
  <c r="G179"/>
  <c r="I179"/>
  <c r="K179"/>
  <c r="M179"/>
  <c r="O179"/>
  <c r="Q179"/>
  <c r="V179"/>
  <c r="G181"/>
  <c r="I181"/>
  <c r="K181"/>
  <c r="M181"/>
  <c r="O181"/>
  <c r="Q181"/>
  <c r="V181"/>
  <c r="G183"/>
  <c r="I183"/>
  <c r="K183"/>
  <c r="M183"/>
  <c r="O183"/>
  <c r="Q183"/>
  <c r="V183"/>
  <c r="G185"/>
  <c r="I185"/>
  <c r="K185"/>
  <c r="M185"/>
  <c r="O185"/>
  <c r="Q185"/>
  <c r="V185"/>
  <c r="G187"/>
  <c r="I187"/>
  <c r="K187"/>
  <c r="M187"/>
  <c r="O187"/>
  <c r="Q187"/>
  <c r="V187"/>
  <c r="G189"/>
  <c r="I189"/>
  <c r="K189"/>
  <c r="M189"/>
  <c r="O189"/>
  <c r="Q189"/>
  <c r="V189"/>
  <c r="G191"/>
  <c r="I191"/>
  <c r="K191"/>
  <c r="M191"/>
  <c r="O191"/>
  <c r="Q191"/>
  <c r="V191"/>
  <c r="G193"/>
  <c r="I193"/>
  <c r="K193"/>
  <c r="M193"/>
  <c r="O193"/>
  <c r="Q193"/>
  <c r="V193"/>
  <c r="G195"/>
  <c r="I195"/>
  <c r="K195"/>
  <c r="M195"/>
  <c r="O195"/>
  <c r="Q195"/>
  <c r="V195"/>
  <c r="G197"/>
  <c r="I197"/>
  <c r="K197"/>
  <c r="M197"/>
  <c r="O197"/>
  <c r="Q197"/>
  <c r="V197"/>
  <c r="G199"/>
  <c r="I199"/>
  <c r="K199"/>
  <c r="M199"/>
  <c r="O199"/>
  <c r="Q199"/>
  <c r="V199"/>
  <c r="G201"/>
  <c r="I201"/>
  <c r="K201"/>
  <c r="M201"/>
  <c r="O201"/>
  <c r="Q201"/>
  <c r="V201"/>
  <c r="G203"/>
  <c r="I203"/>
  <c r="K203"/>
  <c r="M203"/>
  <c r="O203"/>
  <c r="Q203"/>
  <c r="V203"/>
  <c r="G205"/>
  <c r="I205"/>
  <c r="K205"/>
  <c r="M205"/>
  <c r="O205"/>
  <c r="Q205"/>
  <c r="V205"/>
  <c r="G207"/>
  <c r="I207"/>
  <c r="K207"/>
  <c r="M207"/>
  <c r="O207"/>
  <c r="Q207"/>
  <c r="V207"/>
  <c r="G209"/>
  <c r="I209"/>
  <c r="K209"/>
  <c r="M209"/>
  <c r="O209"/>
  <c r="Q209"/>
  <c r="V209"/>
  <c r="G211"/>
  <c r="I211"/>
  <c r="K211"/>
  <c r="M211"/>
  <c r="O211"/>
  <c r="Q211"/>
  <c r="V211"/>
  <c r="G213"/>
  <c r="I213"/>
  <c r="K213"/>
  <c r="M213"/>
  <c r="O213"/>
  <c r="Q213"/>
  <c r="V213"/>
  <c r="G215"/>
  <c r="I215"/>
  <c r="K215"/>
  <c r="M215"/>
  <c r="O215"/>
  <c r="Q215"/>
  <c r="V215"/>
  <c r="G217"/>
  <c r="I217"/>
  <c r="K217"/>
  <c r="M217"/>
  <c r="O217"/>
  <c r="Q217"/>
  <c r="V217"/>
  <c r="G219"/>
  <c r="I219"/>
  <c r="K219"/>
  <c r="M219"/>
  <c r="O219"/>
  <c r="Q219"/>
  <c r="V219"/>
  <c r="G221"/>
  <c r="I221"/>
  <c r="K221"/>
  <c r="M221"/>
  <c r="O221"/>
  <c r="Q221"/>
  <c r="V221"/>
  <c r="G223"/>
  <c r="I223"/>
  <c r="K223"/>
  <c r="M223"/>
  <c r="O223"/>
  <c r="Q223"/>
  <c r="V223"/>
  <c r="G225"/>
  <c r="I225"/>
  <c r="K225"/>
  <c r="M225"/>
  <c r="O225"/>
  <c r="Q225"/>
  <c r="V225"/>
  <c r="G227"/>
  <c r="I227"/>
  <c r="K227"/>
  <c r="M227"/>
  <c r="O227"/>
  <c r="Q227"/>
  <c r="V227"/>
  <c r="G229"/>
  <c r="I229"/>
  <c r="K229"/>
  <c r="M229"/>
  <c r="O229"/>
  <c r="Q229"/>
  <c r="V229"/>
  <c r="G231"/>
  <c r="K231"/>
  <c r="O231"/>
  <c r="V231"/>
  <c r="G232"/>
  <c r="I232"/>
  <c r="I231" s="1"/>
  <c r="K232"/>
  <c r="M232"/>
  <c r="M231" s="1"/>
  <c r="O232"/>
  <c r="Q232"/>
  <c r="Q231" s="1"/>
  <c r="V232"/>
  <c r="G234"/>
  <c r="K234"/>
  <c r="O234"/>
  <c r="V234"/>
  <c r="G235"/>
  <c r="I235"/>
  <c r="I234" s="1"/>
  <c r="K235"/>
  <c r="M235"/>
  <c r="M234" s="1"/>
  <c r="O235"/>
  <c r="Q235"/>
  <c r="Q234" s="1"/>
  <c r="V235"/>
  <c r="G238"/>
  <c r="I238"/>
  <c r="I237" s="1"/>
  <c r="K238"/>
  <c r="M238"/>
  <c r="O238"/>
  <c r="Q238"/>
  <c r="Q237" s="1"/>
  <c r="V238"/>
  <c r="G240"/>
  <c r="G237" s="1"/>
  <c r="I240"/>
  <c r="K240"/>
  <c r="K237" s="1"/>
  <c r="O240"/>
  <c r="O237" s="1"/>
  <c r="Q240"/>
  <c r="V240"/>
  <c r="V237" s="1"/>
  <c r="G242"/>
  <c r="I242"/>
  <c r="K242"/>
  <c r="M242"/>
  <c r="O242"/>
  <c r="Q242"/>
  <c r="V242"/>
  <c r="G244"/>
  <c r="K244"/>
  <c r="O244"/>
  <c r="V244"/>
  <c r="G245"/>
  <c r="I245"/>
  <c r="I244" s="1"/>
  <c r="K245"/>
  <c r="M245"/>
  <c r="M244" s="1"/>
  <c r="O245"/>
  <c r="Q245"/>
  <c r="Q244" s="1"/>
  <c r="V245"/>
  <c r="G248"/>
  <c r="I248"/>
  <c r="I247" s="1"/>
  <c r="K248"/>
  <c r="M248"/>
  <c r="O248"/>
  <c r="Q248"/>
  <c r="Q247" s="1"/>
  <c r="V248"/>
  <c r="G250"/>
  <c r="G247" s="1"/>
  <c r="I250"/>
  <c r="K250"/>
  <c r="K247" s="1"/>
  <c r="O250"/>
  <c r="O247" s="1"/>
  <c r="Q250"/>
  <c r="V250"/>
  <c r="V247" s="1"/>
  <c r="G252"/>
  <c r="I252"/>
  <c r="K252"/>
  <c r="M252"/>
  <c r="O252"/>
  <c r="Q252"/>
  <c r="V252"/>
  <c r="G254"/>
  <c r="M254" s="1"/>
  <c r="I254"/>
  <c r="K254"/>
  <c r="O254"/>
  <c r="Q254"/>
  <c r="V254"/>
  <c r="G256"/>
  <c r="I256"/>
  <c r="K256"/>
  <c r="M256"/>
  <c r="O256"/>
  <c r="Q256"/>
  <c r="V256"/>
  <c r="G258"/>
  <c r="M258" s="1"/>
  <c r="I258"/>
  <c r="K258"/>
  <c r="O258"/>
  <c r="Q258"/>
  <c r="V258"/>
  <c r="G260"/>
  <c r="I260"/>
  <c r="K260"/>
  <c r="M260"/>
  <c r="O260"/>
  <c r="Q260"/>
  <c r="V260"/>
  <c r="AE263"/>
  <c r="AF263"/>
  <c r="G63" i="13"/>
  <c r="G9"/>
  <c r="I9"/>
  <c r="I8" s="1"/>
  <c r="K9"/>
  <c r="M9"/>
  <c r="O9"/>
  <c r="Q9"/>
  <c r="Q8" s="1"/>
  <c r="V9"/>
  <c r="G11"/>
  <c r="M11" s="1"/>
  <c r="I11"/>
  <c r="K11"/>
  <c r="K8" s="1"/>
  <c r="O11"/>
  <c r="O8" s="1"/>
  <c r="Q11"/>
  <c r="V11"/>
  <c r="V8" s="1"/>
  <c r="G14"/>
  <c r="I14"/>
  <c r="K14"/>
  <c r="M14"/>
  <c r="O14"/>
  <c r="Q14"/>
  <c r="V14"/>
  <c r="G17"/>
  <c r="M17" s="1"/>
  <c r="I17"/>
  <c r="K17"/>
  <c r="O17"/>
  <c r="Q17"/>
  <c r="V17"/>
  <c r="G19"/>
  <c r="I19"/>
  <c r="K19"/>
  <c r="M19"/>
  <c r="O19"/>
  <c r="Q19"/>
  <c r="V19"/>
  <c r="G21"/>
  <c r="M21" s="1"/>
  <c r="I21"/>
  <c r="K21"/>
  <c r="O21"/>
  <c r="Q21"/>
  <c r="V21"/>
  <c r="G23"/>
  <c r="I23"/>
  <c r="K23"/>
  <c r="M23"/>
  <c r="O23"/>
  <c r="Q23"/>
  <c r="V23"/>
  <c r="G25"/>
  <c r="M25" s="1"/>
  <c r="I25"/>
  <c r="K25"/>
  <c r="O25"/>
  <c r="Q25"/>
  <c r="V25"/>
  <c r="G27"/>
  <c r="I27"/>
  <c r="K27"/>
  <c r="M27"/>
  <c r="O27"/>
  <c r="Q27"/>
  <c r="V27"/>
  <c r="G29"/>
  <c r="M29" s="1"/>
  <c r="I29"/>
  <c r="K29"/>
  <c r="O29"/>
  <c r="Q29"/>
  <c r="V29"/>
  <c r="G31"/>
  <c r="I31"/>
  <c r="K31"/>
  <c r="M31"/>
  <c r="O31"/>
  <c r="Q31"/>
  <c r="V31"/>
  <c r="G35"/>
  <c r="I35"/>
  <c r="I34" s="1"/>
  <c r="K35"/>
  <c r="M35"/>
  <c r="O35"/>
  <c r="Q35"/>
  <c r="Q34" s="1"/>
  <c r="V35"/>
  <c r="G37"/>
  <c r="M37" s="1"/>
  <c r="I37"/>
  <c r="K37"/>
  <c r="K34" s="1"/>
  <c r="O37"/>
  <c r="O34" s="1"/>
  <c r="Q37"/>
  <c r="V37"/>
  <c r="V34" s="1"/>
  <c r="G39"/>
  <c r="I39"/>
  <c r="K39"/>
  <c r="M39"/>
  <c r="O39"/>
  <c r="Q39"/>
  <c r="V39"/>
  <c r="G41"/>
  <c r="M41" s="1"/>
  <c r="I41"/>
  <c r="K41"/>
  <c r="O41"/>
  <c r="Q41"/>
  <c r="V41"/>
  <c r="G43"/>
  <c r="I43"/>
  <c r="K43"/>
  <c r="M43"/>
  <c r="O43"/>
  <c r="Q43"/>
  <c r="V43"/>
  <c r="G45"/>
  <c r="M45" s="1"/>
  <c r="I45"/>
  <c r="K45"/>
  <c r="O45"/>
  <c r="Q45"/>
  <c r="V45"/>
  <c r="G47"/>
  <c r="I47"/>
  <c r="K47"/>
  <c r="M47"/>
  <c r="O47"/>
  <c r="Q47"/>
  <c r="V47"/>
  <c r="G51"/>
  <c r="I51"/>
  <c r="I50" s="1"/>
  <c r="K51"/>
  <c r="M51"/>
  <c r="O51"/>
  <c r="Q51"/>
  <c r="Q50" s="1"/>
  <c r="V51"/>
  <c r="G53"/>
  <c r="M53" s="1"/>
  <c r="I53"/>
  <c r="K53"/>
  <c r="K50" s="1"/>
  <c r="O53"/>
  <c r="O50" s="1"/>
  <c r="Q53"/>
  <c r="V53"/>
  <c r="V50" s="1"/>
  <c r="G55"/>
  <c r="I55"/>
  <c r="K55"/>
  <c r="M55"/>
  <c r="O55"/>
  <c r="Q55"/>
  <c r="V55"/>
  <c r="G58"/>
  <c r="M58" s="1"/>
  <c r="I58"/>
  <c r="K58"/>
  <c r="O58"/>
  <c r="Q58"/>
  <c r="V58"/>
  <c r="G60"/>
  <c r="I60"/>
  <c r="K60"/>
  <c r="M60"/>
  <c r="O60"/>
  <c r="Q60"/>
  <c r="V60"/>
  <c r="AE63"/>
  <c r="G329" i="12"/>
  <c r="BA144"/>
  <c r="BA137"/>
  <c r="BA101"/>
  <c r="BA79"/>
  <c r="BA37"/>
  <c r="BA14"/>
  <c r="G9"/>
  <c r="I9"/>
  <c r="I8" s="1"/>
  <c r="K9"/>
  <c r="M9"/>
  <c r="O9"/>
  <c r="Q9"/>
  <c r="Q8" s="1"/>
  <c r="V9"/>
  <c r="G13"/>
  <c r="M13" s="1"/>
  <c r="I13"/>
  <c r="K13"/>
  <c r="K8" s="1"/>
  <c r="O13"/>
  <c r="O8" s="1"/>
  <c r="Q13"/>
  <c r="V13"/>
  <c r="V8" s="1"/>
  <c r="G17"/>
  <c r="I17"/>
  <c r="K17"/>
  <c r="M17"/>
  <c r="O17"/>
  <c r="Q17"/>
  <c r="V17"/>
  <c r="G20"/>
  <c r="M20" s="1"/>
  <c r="I20"/>
  <c r="K20"/>
  <c r="O20"/>
  <c r="Q20"/>
  <c r="V20"/>
  <c r="G23"/>
  <c r="I23"/>
  <c r="K23"/>
  <c r="M23"/>
  <c r="O23"/>
  <c r="Q23"/>
  <c r="V23"/>
  <c r="G27"/>
  <c r="M27" s="1"/>
  <c r="I27"/>
  <c r="K27"/>
  <c r="O27"/>
  <c r="Q27"/>
  <c r="V27"/>
  <c r="G32"/>
  <c r="I32"/>
  <c r="K32"/>
  <c r="M32"/>
  <c r="O32"/>
  <c r="Q32"/>
  <c r="V32"/>
  <c r="G36"/>
  <c r="M36" s="1"/>
  <c r="I36"/>
  <c r="K36"/>
  <c r="O36"/>
  <c r="Q36"/>
  <c r="V36"/>
  <c r="G40"/>
  <c r="I40"/>
  <c r="K40"/>
  <c r="M40"/>
  <c r="O40"/>
  <c r="Q40"/>
  <c r="V40"/>
  <c r="G43"/>
  <c r="M43" s="1"/>
  <c r="I43"/>
  <c r="K43"/>
  <c r="O43"/>
  <c r="Q43"/>
  <c r="V43"/>
  <c r="G46"/>
  <c r="I46"/>
  <c r="K46"/>
  <c r="M46"/>
  <c r="O46"/>
  <c r="Q46"/>
  <c r="V46"/>
  <c r="G49"/>
  <c r="M49" s="1"/>
  <c r="I49"/>
  <c r="K49"/>
  <c r="O49"/>
  <c r="Q49"/>
  <c r="V49"/>
  <c r="G52"/>
  <c r="I52"/>
  <c r="K52"/>
  <c r="M52"/>
  <c r="O52"/>
  <c r="Q52"/>
  <c r="V52"/>
  <c r="G56"/>
  <c r="M56" s="1"/>
  <c r="I56"/>
  <c r="K56"/>
  <c r="O56"/>
  <c r="Q56"/>
  <c r="V56"/>
  <c r="I59"/>
  <c r="Q59"/>
  <c r="G60"/>
  <c r="G59" s="1"/>
  <c r="I60"/>
  <c r="K60"/>
  <c r="K59" s="1"/>
  <c r="O60"/>
  <c r="O59" s="1"/>
  <c r="Q60"/>
  <c r="V60"/>
  <c r="V59" s="1"/>
  <c r="G65"/>
  <c r="G64" s="1"/>
  <c r="I65"/>
  <c r="K65"/>
  <c r="K64" s="1"/>
  <c r="O65"/>
  <c r="O64" s="1"/>
  <c r="Q65"/>
  <c r="V65"/>
  <c r="V64" s="1"/>
  <c r="G71"/>
  <c r="I71"/>
  <c r="I64" s="1"/>
  <c r="K71"/>
  <c r="M71"/>
  <c r="O71"/>
  <c r="Q71"/>
  <c r="Q64" s="1"/>
  <c r="V71"/>
  <c r="G78"/>
  <c r="M78" s="1"/>
  <c r="I78"/>
  <c r="K78"/>
  <c r="O78"/>
  <c r="Q78"/>
  <c r="V78"/>
  <c r="G85"/>
  <c r="I85"/>
  <c r="K85"/>
  <c r="M85"/>
  <c r="O85"/>
  <c r="Q85"/>
  <c r="V85"/>
  <c r="G92"/>
  <c r="M92" s="1"/>
  <c r="I92"/>
  <c r="K92"/>
  <c r="O92"/>
  <c r="Q92"/>
  <c r="V92"/>
  <c r="G100"/>
  <c r="I100"/>
  <c r="K100"/>
  <c r="M100"/>
  <c r="O100"/>
  <c r="Q100"/>
  <c r="V100"/>
  <c r="G106"/>
  <c r="M106" s="1"/>
  <c r="I106"/>
  <c r="K106"/>
  <c r="O106"/>
  <c r="Q106"/>
  <c r="V106"/>
  <c r="G114"/>
  <c r="I114"/>
  <c r="K114"/>
  <c r="M114"/>
  <c r="O114"/>
  <c r="Q114"/>
  <c r="V114"/>
  <c r="G122"/>
  <c r="M122" s="1"/>
  <c r="I122"/>
  <c r="K122"/>
  <c r="O122"/>
  <c r="Q122"/>
  <c r="V122"/>
  <c r="G130"/>
  <c r="I130"/>
  <c r="K130"/>
  <c r="M130"/>
  <c r="O130"/>
  <c r="Q130"/>
  <c r="V130"/>
  <c r="G136"/>
  <c r="I136"/>
  <c r="K136"/>
  <c r="M136"/>
  <c r="O136"/>
  <c r="Q136"/>
  <c r="V136"/>
  <c r="G143"/>
  <c r="I143"/>
  <c r="K143"/>
  <c r="M143"/>
  <c r="O143"/>
  <c r="Q143"/>
  <c r="V143"/>
  <c r="G150"/>
  <c r="I150"/>
  <c r="K150"/>
  <c r="M150"/>
  <c r="O150"/>
  <c r="Q150"/>
  <c r="V150"/>
  <c r="G157"/>
  <c r="K157"/>
  <c r="O157"/>
  <c r="V157"/>
  <c r="G158"/>
  <c r="I158"/>
  <c r="I157" s="1"/>
  <c r="K158"/>
  <c r="M158"/>
  <c r="M157" s="1"/>
  <c r="O158"/>
  <c r="Q158"/>
  <c r="Q157" s="1"/>
  <c r="V158"/>
  <c r="G163"/>
  <c r="K163"/>
  <c r="O163"/>
  <c r="V163"/>
  <c r="G164"/>
  <c r="I164"/>
  <c r="I163" s="1"/>
  <c r="K164"/>
  <c r="M164"/>
  <c r="M163" s="1"/>
  <c r="O164"/>
  <c r="Q164"/>
  <c r="Q163" s="1"/>
  <c r="V164"/>
  <c r="G169"/>
  <c r="K169"/>
  <c r="O169"/>
  <c r="V169"/>
  <c r="G170"/>
  <c r="I170"/>
  <c r="I169" s="1"/>
  <c r="K170"/>
  <c r="M170"/>
  <c r="M169" s="1"/>
  <c r="O170"/>
  <c r="Q170"/>
  <c r="Q169" s="1"/>
  <c r="V170"/>
  <c r="G174"/>
  <c r="I174"/>
  <c r="I173" s="1"/>
  <c r="K174"/>
  <c r="M174"/>
  <c r="O174"/>
  <c r="Q174"/>
  <c r="Q173" s="1"/>
  <c r="V174"/>
  <c r="G178"/>
  <c r="G173" s="1"/>
  <c r="I178"/>
  <c r="K178"/>
  <c r="K173" s="1"/>
  <c r="O178"/>
  <c r="O173" s="1"/>
  <c r="Q178"/>
  <c r="V178"/>
  <c r="V173" s="1"/>
  <c r="G182"/>
  <c r="I182"/>
  <c r="K182"/>
  <c r="M182"/>
  <c r="O182"/>
  <c r="Q182"/>
  <c r="V182"/>
  <c r="G185"/>
  <c r="M185" s="1"/>
  <c r="I185"/>
  <c r="K185"/>
  <c r="O185"/>
  <c r="Q185"/>
  <c r="V185"/>
  <c r="G209"/>
  <c r="G208" s="1"/>
  <c r="I209"/>
  <c r="K209"/>
  <c r="K208" s="1"/>
  <c r="O209"/>
  <c r="O208" s="1"/>
  <c r="Q209"/>
  <c r="V209"/>
  <c r="V208" s="1"/>
  <c r="G213"/>
  <c r="I213"/>
  <c r="I208" s="1"/>
  <c r="K213"/>
  <c r="M213"/>
  <c r="O213"/>
  <c r="Q213"/>
  <c r="Q208" s="1"/>
  <c r="V213"/>
  <c r="G217"/>
  <c r="M217" s="1"/>
  <c r="I217"/>
  <c r="K217"/>
  <c r="O217"/>
  <c r="Q217"/>
  <c r="V217"/>
  <c r="G221"/>
  <c r="I221"/>
  <c r="K221"/>
  <c r="M221"/>
  <c r="O221"/>
  <c r="Q221"/>
  <c r="V221"/>
  <c r="G225"/>
  <c r="M225" s="1"/>
  <c r="I225"/>
  <c r="K225"/>
  <c r="O225"/>
  <c r="Q225"/>
  <c r="V225"/>
  <c r="G229"/>
  <c r="I229"/>
  <c r="K229"/>
  <c r="M229"/>
  <c r="O229"/>
  <c r="Q229"/>
  <c r="V229"/>
  <c r="G233"/>
  <c r="I233"/>
  <c r="I232" s="1"/>
  <c r="K233"/>
  <c r="M233"/>
  <c r="O233"/>
  <c r="Q233"/>
  <c r="Q232" s="1"/>
  <c r="V233"/>
  <c r="G238"/>
  <c r="G232" s="1"/>
  <c r="I238"/>
  <c r="K238"/>
  <c r="K232" s="1"/>
  <c r="O238"/>
  <c r="O232" s="1"/>
  <c r="Q238"/>
  <c r="V238"/>
  <c r="V232" s="1"/>
  <c r="G242"/>
  <c r="G241" s="1"/>
  <c r="I242"/>
  <c r="K242"/>
  <c r="K241" s="1"/>
  <c r="O242"/>
  <c r="O241" s="1"/>
  <c r="Q242"/>
  <c r="V242"/>
  <c r="V241" s="1"/>
  <c r="G246"/>
  <c r="I246"/>
  <c r="I241" s="1"/>
  <c r="K246"/>
  <c r="M246"/>
  <c r="O246"/>
  <c r="Q246"/>
  <c r="Q241" s="1"/>
  <c r="V246"/>
  <c r="G250"/>
  <c r="M250" s="1"/>
  <c r="I250"/>
  <c r="K250"/>
  <c r="O250"/>
  <c r="Q250"/>
  <c r="V250"/>
  <c r="G254"/>
  <c r="I254"/>
  <c r="K254"/>
  <c r="M254"/>
  <c r="O254"/>
  <c r="Q254"/>
  <c r="V254"/>
  <c r="G258"/>
  <c r="M258" s="1"/>
  <c r="I258"/>
  <c r="K258"/>
  <c r="O258"/>
  <c r="Q258"/>
  <c r="V258"/>
  <c r="G262"/>
  <c r="I262"/>
  <c r="K262"/>
  <c r="M262"/>
  <c r="O262"/>
  <c r="Q262"/>
  <c r="V262"/>
  <c r="G265"/>
  <c r="I265"/>
  <c r="I264" s="1"/>
  <c r="K265"/>
  <c r="M265"/>
  <c r="O265"/>
  <c r="Q265"/>
  <c r="Q264" s="1"/>
  <c r="V265"/>
  <c r="G277"/>
  <c r="G264" s="1"/>
  <c r="I277"/>
  <c r="K277"/>
  <c r="K264" s="1"/>
  <c r="O277"/>
  <c r="O264" s="1"/>
  <c r="Q277"/>
  <c r="V277"/>
  <c r="V264" s="1"/>
  <c r="G289"/>
  <c r="I289"/>
  <c r="K289"/>
  <c r="M289"/>
  <c r="O289"/>
  <c r="Q289"/>
  <c r="V289"/>
  <c r="G301"/>
  <c r="I301"/>
  <c r="I300" s="1"/>
  <c r="K301"/>
  <c r="M301"/>
  <c r="O301"/>
  <c r="Q301"/>
  <c r="Q300" s="1"/>
  <c r="V301"/>
  <c r="G305"/>
  <c r="G300" s="1"/>
  <c r="I305"/>
  <c r="K305"/>
  <c r="K300" s="1"/>
  <c r="O305"/>
  <c r="O300" s="1"/>
  <c r="Q305"/>
  <c r="V305"/>
  <c r="V300" s="1"/>
  <c r="G309"/>
  <c r="I309"/>
  <c r="K309"/>
  <c r="M309"/>
  <c r="O309"/>
  <c r="Q309"/>
  <c r="V309"/>
  <c r="G313"/>
  <c r="I313"/>
  <c r="I312" s="1"/>
  <c r="K313"/>
  <c r="M313"/>
  <c r="O313"/>
  <c r="Q313"/>
  <c r="Q312" s="1"/>
  <c r="V313"/>
  <c r="G315"/>
  <c r="G312" s="1"/>
  <c r="I315"/>
  <c r="K315"/>
  <c r="K312" s="1"/>
  <c r="O315"/>
  <c r="O312" s="1"/>
  <c r="Q315"/>
  <c r="V315"/>
  <c r="V312" s="1"/>
  <c r="G317"/>
  <c r="I317"/>
  <c r="K317"/>
  <c r="M317"/>
  <c r="O317"/>
  <c r="Q317"/>
  <c r="V317"/>
  <c r="G319"/>
  <c r="M319" s="1"/>
  <c r="I319"/>
  <c r="K319"/>
  <c r="O319"/>
  <c r="Q319"/>
  <c r="V319"/>
  <c r="G321"/>
  <c r="I321"/>
  <c r="K321"/>
  <c r="M321"/>
  <c r="O321"/>
  <c r="Q321"/>
  <c r="V321"/>
  <c r="G323"/>
  <c r="M323" s="1"/>
  <c r="I323"/>
  <c r="K323"/>
  <c r="O323"/>
  <c r="Q323"/>
  <c r="V323"/>
  <c r="G326"/>
  <c r="I326"/>
  <c r="K326"/>
  <c r="M326"/>
  <c r="O326"/>
  <c r="Q326"/>
  <c r="V326"/>
  <c r="AE329"/>
  <c r="AF329"/>
  <c r="I20" i="1"/>
  <c r="I19"/>
  <c r="I18"/>
  <c r="I17"/>
  <c r="I16"/>
  <c r="I72"/>
  <c r="J71" s="1"/>
  <c r="J56"/>
  <c r="J52"/>
  <c r="F45"/>
  <c r="G23" s="1"/>
  <c r="G45"/>
  <c r="G25" s="1"/>
  <c r="A25" s="1"/>
  <c r="A26" s="1"/>
  <c r="G26" s="1"/>
  <c r="H44"/>
  <c r="I44" s="1"/>
  <c r="H43"/>
  <c r="I43" s="1"/>
  <c r="H42"/>
  <c r="I42" s="1"/>
  <c r="H41"/>
  <c r="I41" s="1"/>
  <c r="H40"/>
  <c r="I40" s="1"/>
  <c r="H39"/>
  <c r="I39" s="1"/>
  <c r="I45" s="1"/>
  <c r="J60" l="1"/>
  <c r="J54"/>
  <c r="J58"/>
  <c r="J62"/>
  <c r="J64"/>
  <c r="J53"/>
  <c r="J55"/>
  <c r="J57"/>
  <c r="J59"/>
  <c r="J61"/>
  <c r="J63"/>
  <c r="J65"/>
  <c r="J66"/>
  <c r="J67"/>
  <c r="J68"/>
  <c r="J69"/>
  <c r="J70"/>
  <c r="A23"/>
  <c r="A24" s="1"/>
  <c r="G24" s="1"/>
  <c r="A27" s="1"/>
  <c r="A29" s="1"/>
  <c r="G29" s="1"/>
  <c r="G27" s="1"/>
  <c r="G28"/>
  <c r="M8" i="15"/>
  <c r="G8"/>
  <c r="M8" i="14"/>
  <c r="M250"/>
  <c r="M247" s="1"/>
  <c r="M240"/>
  <c r="M237" s="1"/>
  <c r="M79"/>
  <c r="M76" s="1"/>
  <c r="G8"/>
  <c r="M34"/>
  <c r="M33" s="1"/>
  <c r="M50" i="13"/>
  <c r="M34"/>
  <c r="M8"/>
  <c r="G50"/>
  <c r="G34"/>
  <c r="G8"/>
  <c r="AF63"/>
  <c r="M8" i="12"/>
  <c r="M315"/>
  <c r="M312" s="1"/>
  <c r="M305"/>
  <c r="M300" s="1"/>
  <c r="M277"/>
  <c r="M264" s="1"/>
  <c r="M242"/>
  <c r="M241" s="1"/>
  <c r="M238"/>
  <c r="M232" s="1"/>
  <c r="M209"/>
  <c r="M208" s="1"/>
  <c r="M178"/>
  <c r="M173" s="1"/>
  <c r="G8"/>
  <c r="M65"/>
  <c r="M64" s="1"/>
  <c r="M60"/>
  <c r="M59" s="1"/>
  <c r="J44" i="1"/>
  <c r="J42"/>
  <c r="J40"/>
  <c r="J43"/>
  <c r="J41"/>
  <c r="J39"/>
  <c r="J45" s="1"/>
  <c r="H45"/>
  <c r="I21"/>
  <c r="J28"/>
  <c r="J26"/>
  <c r="G38"/>
  <c r="F38"/>
  <c r="H32"/>
  <c r="J23"/>
  <c r="J24"/>
  <c r="J25"/>
  <c r="J27"/>
  <c r="E24"/>
  <c r="E26"/>
  <c r="J72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<sst xmlns="http://schemas.openxmlformats.org/spreadsheetml/2006/main" count="2394" uniqueCount="663">
  <si>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</si>
  <si>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</si>
  <si>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</si>
  <si>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</si>
  <si>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</si>
  <si>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</si>
  <si>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</si>
  <si>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</si>
  <si>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</si>
  <si>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</si>
  <si>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</si>
  <si>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</si>
  <si>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</si>
  <si>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</si>
  <si>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</si>
  <si>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</si>
  <si>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</si>
  <si>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</si>
  <si>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</si>
  <si>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</si>
  <si>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</si>
  <si>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</si>
  <si>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</si>
  <si>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</si>
  <si>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</si>
  <si>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</si>
  <si>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</si>
  <si>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</si>
  <si>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</si>
  <si>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</si>
  <si>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</si>
  <si>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</si>
  <si>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</si>
  <si>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</si>
  <si>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</si>
  <si>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</si>
  <si>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</si>
  <si>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</si>
  <si>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</si>
  <si>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</si>
  <si>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</si>
  <si>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</si>
  <si>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</si>
  <si>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ZO18/11</t>
  </si>
  <si>
    <t>Rekonstrukce učeben ZŠ Zachar, Kroměříž</t>
  </si>
  <si>
    <t>Město Kroměříž</t>
  </si>
  <si>
    <t>Velké náměstí 115/1</t>
  </si>
  <si>
    <t>Kroměříž</t>
  </si>
  <si>
    <t>76701</t>
  </si>
  <si>
    <t>00287351</t>
  </si>
  <si>
    <t>Ing. Jan Zona</t>
  </si>
  <si>
    <t>Jiráskova 889/18</t>
  </si>
  <si>
    <t>72321041</t>
  </si>
  <si>
    <t>Stavba</t>
  </si>
  <si>
    <t>01</t>
  </si>
  <si>
    <t>Základní škola</t>
  </si>
  <si>
    <t>Rekonstrukce učeben</t>
  </si>
  <si>
    <t>02</t>
  </si>
  <si>
    <t>ZTI, Plynoinstalace</t>
  </si>
  <si>
    <t>03</t>
  </si>
  <si>
    <t>Elektroinstalace</t>
  </si>
  <si>
    <t>06</t>
  </si>
  <si>
    <t>VN+ON</t>
  </si>
  <si>
    <t>Celkem za stavbu</t>
  </si>
  <si>
    <t>CZK</t>
  </si>
  <si>
    <t>Rekapitulace dílů</t>
  </si>
  <si>
    <t>Typ dílu</t>
  </si>
  <si>
    <t>_1</t>
  </si>
  <si>
    <t>Rozvaděč R1</t>
  </si>
  <si>
    <t>_2</t>
  </si>
  <si>
    <t>Rozvaděč RLAB</t>
  </si>
  <si>
    <t>1</t>
  </si>
  <si>
    <t>Zemní práce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</si>
  <si>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</si>
  <si>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</si>
  <si>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</si>
  <si>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</si>
  <si>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</si>
  <si>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</si>
  <si>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</si>
  <si>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</si>
  <si>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</si>
  <si>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</si>
  <si>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723</t>
  </si>
  <si>
    <t>Vnitřní plynovod</t>
  </si>
  <si>
    <t>725</t>
  </si>
  <si>
    <t>Zařizovací předměty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</si>
  <si>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</si>
  <si>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</si>
  <si>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</si>
  <si>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</si>
  <si>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</si>
  <si>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</si>
  <si>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</si>
  <si>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</si>
  <si>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</si>
  <si>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</si>
  <si>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786</t>
  </si>
  <si>
    <t>Čalounické úpravy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</si>
  <si>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</si>
  <si>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</si>
  <si>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</si>
  <si>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</si>
  <si>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</si>
  <si>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</si>
  <si>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</si>
  <si>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</si>
  <si>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</si>
  <si>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</si>
  <si>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</si>
  <si>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</si>
  <si>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</si>
  <si>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</si>
  <si>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</si>
  <si>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</si>
  <si>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</si>
  <si>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</si>
  <si>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</si>
  <si>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</si>
  <si>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</si>
  <si>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</si>
  <si>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</si>
  <si>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</si>
  <si>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</si>
  <si>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</si>
  <si>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</si>
  <si>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</si>
  <si>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</si>
  <si>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</si>
  <si>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</si>
  <si>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</si>
  <si>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</si>
  <si>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</si>
  <si>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183103211R00</t>
  </si>
  <si>
    <t xml:space="preserve">Kopání jamek pro výsadbu sazenic průměr 350 mm, hloubka 350 mm, nezabuřená zemina, třída 1, 2 a 3,  </t>
  </si>
  <si>
    <t>kus</t>
  </si>
  <si>
    <t>823-2</t>
  </si>
  <si>
    <t>RTS 18/ II</t>
  </si>
  <si>
    <t>POL1_1</t>
  </si>
  <si>
    <t>maliník : 60</t>
  </si>
  <si>
    <t>VV</t>
  </si>
  <si>
    <t>ostružiník : 60</t>
  </si>
  <si>
    <t>SPU</t>
  </si>
  <si>
    <t>183205111R00</t>
  </si>
  <si>
    <t xml:space="preserve">Založení záhonu v rovině nebo na svahu 1:5, hornina třídy 1 - 2 ,  </t>
  </si>
  <si>
    <t>m2</t>
  </si>
  <si>
    <t>823-1</t>
  </si>
  <si>
    <t>pro vysazování rostlin s urovnáním a s případným naložením odpadu na dopravní prostředek, s odvozem na vzdálenost do 20 km a se složením,</t>
  </si>
  <si>
    <t>SPI</t>
  </si>
  <si>
    <t>pro výsadbu keřů : 60</t>
  </si>
  <si>
    <t>183403113R00</t>
  </si>
  <si>
    <t>Obdělávání půdy frézováním, v rovině nebo na svahu 1:5</t>
  </si>
  <si>
    <t>183403153R00</t>
  </si>
  <si>
    <t>Obdělávání půdy hrabáním, v rovině nebo na svahu 1:5</t>
  </si>
  <si>
    <t>184802111R00</t>
  </si>
  <si>
    <t>Chemické odplevelení půdy před založením kultury postřikem naširoko, v rovině nebo na svahu do 1:5</t>
  </si>
  <si>
    <t>nebo trávníku nebo zpevněných ploch o výměře jednotlivě přes 20 m2,</t>
  </si>
  <si>
    <t>184102211R00</t>
  </si>
  <si>
    <t xml:space="preserve">Výsadba keře bez balu výška do 1 m, v rovině nebo na svahu do 1:5,  </t>
  </si>
  <si>
    <t>do předem vyhloubené jamky se zalitím,</t>
  </si>
  <si>
    <t>184816111R00</t>
  </si>
  <si>
    <t>Hnojení kolem sazenic průmyslová hnojiva, množství do 0,25 kg k jedné sazenici</t>
  </si>
  <si>
    <t>184921096R00</t>
  </si>
  <si>
    <t>Mulčování tloušťka přes 100 do 150 mm, v rovině nebo na svahu do 1:5</t>
  </si>
  <si>
    <t>vysazených rostlin s případným naložením odpadu na dopravní prostředek, s odvezením do 20 km a se složením,</t>
  </si>
  <si>
    <t>185804312R00</t>
  </si>
  <si>
    <t xml:space="preserve">Zalití rostlin vodou plocha přes 20 m2,  </t>
  </si>
  <si>
    <t>m3</t>
  </si>
  <si>
    <t>záhon s keři : 60*0,03</t>
  </si>
  <si>
    <t>R1-01</t>
  </si>
  <si>
    <t xml:space="preserve">Rubus idaeus 40-60 cm, 3 výhony </t>
  </si>
  <si>
    <t>ks</t>
  </si>
  <si>
    <t>Vlastní</t>
  </si>
  <si>
    <t>Indiv</t>
  </si>
  <si>
    <t>POL3_0</t>
  </si>
  <si>
    <t>R1-02</t>
  </si>
  <si>
    <t xml:space="preserve">Rubus fruticosus 40-60cm, 3 výhony </t>
  </si>
  <si>
    <t>10391100R</t>
  </si>
  <si>
    <t>kůra mulčovací; balení volně loženo</t>
  </si>
  <si>
    <t>SPCM</t>
  </si>
  <si>
    <t>pro výsadbu keřů : 60*0,15</t>
  </si>
  <si>
    <t>25191155R</t>
  </si>
  <si>
    <t>hnojivo bezchloridové</t>
  </si>
  <si>
    <t>t</t>
  </si>
  <si>
    <t>maliník : 60*0,25/1000</t>
  </si>
  <si>
    <t>ostružiník : 60*0,25/1000</t>
  </si>
  <si>
    <t>25234022.AR</t>
  </si>
  <si>
    <t>herbicid totální; účinná látka amonná sůl glyphosatu; hubení dvouděložných plevelů, jednoděložných plevelů</t>
  </si>
  <si>
    <t>l</t>
  </si>
  <si>
    <t>60m2 : 1</t>
  </si>
  <si>
    <t>342264051RT1</t>
  </si>
  <si>
    <t>Podhledy na kovové konstrukci opláštěné deskami sádrokartonovými nosná konstrukce z profilů CD s přímým uchycením 1x deska, tloušťky 12,5 mm, standard</t>
  </si>
  <si>
    <t>801-1</t>
  </si>
  <si>
    <t>301 - učebna chemie : 11,85*7,75-10,25*3,65+(10,25*2+3,65)*0,35</t>
  </si>
  <si>
    <t>počítačová učebna : 9,93*7,73</t>
  </si>
  <si>
    <t>601016191R00</t>
  </si>
  <si>
    <t>Omítka stropů a podhledů z hotových směsí Doplňkové práce pro omítky stropů z hotových směsí penetrační natěr stropů akrylátový</t>
  </si>
  <si>
    <t>po jednotlivých vrstvách</t>
  </si>
  <si>
    <t>301 - učebna chemie : 10,25*3,65</t>
  </si>
  <si>
    <t>302 - kabinet : 2,9*7,75</t>
  </si>
  <si>
    <t>303 - laboratoř : 5,85*7,75</t>
  </si>
  <si>
    <t>602016191R00</t>
  </si>
  <si>
    <t>Omítka stěn z hotových směsí Doplňkové práce pro omítky stěn z hotových směsí_x000D_
 penetrační nátěr stěn akrylátový</t>
  </si>
  <si>
    <t>301 - učebna chemie : (10,25+3,65)*2*3,25-5,4*2,4*2</t>
  </si>
  <si>
    <t>302 - kabinet : (2,9+7,75)*2*3,25-2,4*2,4</t>
  </si>
  <si>
    <t>303 - laboratoř : (5,85+7,75)*2*3,25-2,4*2,4*2</t>
  </si>
  <si>
    <t>počítačová učebna : (9,93+7,73)*2*3,25-(5,4*2,4+3,2*2,4)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</si>
  <si>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</si>
  <si>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</si>
  <si>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</si>
  <si>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301 - učebna chemie : 5,4*2,4*2</t>
  </si>
  <si>
    <t>302 - kabinet : 2,4*2,4</t>
  </si>
  <si>
    <t>303 - laboratoř : 2,4*2,4*2</t>
  </si>
  <si>
    <t>počítačová učebna : 5,4*2,4+3,2*2,4</t>
  </si>
  <si>
    <t>611403399R00</t>
  </si>
  <si>
    <t>Hrubé zaplnění rýh ve stropech maltou z komponent jakékoliv šířky</t>
  </si>
  <si>
    <t>801-4</t>
  </si>
  <si>
    <t xml:space="preserve">zaplnění rýh rozvodů el. - odhad 5% : </t>
  </si>
  <si>
    <t>301 - učebna chemie : 11,85*7,75*0,05</t>
  </si>
  <si>
    <t>302 - kabinet : 2,9*7,75*0,05</t>
  </si>
  <si>
    <t>303 - laboratoř : 5,85*7,75*0,05</t>
  </si>
  <si>
    <t>počítačová učebna : 9,93*7,73*0,05</t>
  </si>
  <si>
    <t>611425521R00</t>
  </si>
  <si>
    <t xml:space="preserve">Omítka rýh ve stropech maltou vápennou o šířce rýhy do 150 mm, omítkou hrubou nebo hladkou ,  </t>
  </si>
  <si>
    <t>z pomocného pracovního lešení o výšce podlahy do 1900 mm a pro zatížení do 1,5 kPa,</t>
  </si>
  <si>
    <t>611471413R00</t>
  </si>
  <si>
    <t>Tenkovrstvá úprava stropů aktivovaným štukem tloušťky 2÷3 mm, maltou vápenocementovou s disperzní přísadou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</si>
  <si>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</si>
  <si>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611481211RT2</t>
  </si>
  <si>
    <t>Vyztužení vnitřních omítek stropů sklotextilní síťovinou s dodávkou síťoviny a stěrkového tmelu</t>
  </si>
  <si>
    <t>s pomocným lešením o výšce podlahy do 1900 mm a pro zatížení do 1,5 kPa,</t>
  </si>
  <si>
    <t>612403399R00</t>
  </si>
  <si>
    <t>Hrubá výplň rýh ve stěnách, jakoukoliv maltou jakoukoliv maltou_x000D_
 jakékoliv šířky</t>
  </si>
  <si>
    <t>jakékoliv šířky rýhy,</t>
  </si>
  <si>
    <t>301 - učebna chemie : ((10,25+3,65)*2*3,25-5,4*2,4*2)*0,05</t>
  </si>
  <si>
    <t>302 - kabinet : ((2,9+7,75)*2*3,25-2,4*2,4)*0,05</t>
  </si>
  <si>
    <t>303 - laboratoř : ((5,85+7,75)*2*3,25-2,4*2,4*2)*0,05</t>
  </si>
  <si>
    <t>počítačová učebna : ((9,93+7,73)*2*3,25-(5,4*2,4+3,2*2,4))*0,05</t>
  </si>
  <si>
    <t>612423521R00</t>
  </si>
  <si>
    <t xml:space="preserve">Omítka rýh ve stěnách maltou vápennou hladká, o šířce rýhy do 150 mm,  </t>
  </si>
  <si>
    <t>612451121R00</t>
  </si>
  <si>
    <t>Omítky vnitřního zdiva cementové hladké</t>
  </si>
  <si>
    <t>v podlaží i ve schodišti, zdiva cihelného, kamenného, smíšeného nebo betonového</t>
  </si>
  <si>
    <t xml:space="preserve">pod obklady : </t>
  </si>
  <si>
    <t>301 - učebna chemie : (2,7+0,2*2)*1,6+(0,2+1,3)*1,6</t>
  </si>
  <si>
    <t>302 - kabinet : (1,05+0,8)*1,6</t>
  </si>
  <si>
    <t>612471413R00</t>
  </si>
  <si>
    <t>Tenkovrstvá úprava stěn aktivovaným štukem malta vápenocementová s disperzní přísadou</t>
  </si>
  <si>
    <t>na rovném povrchu vnitřních stěn, pilířů, svislých panelových konstrukcí, s nejnutnějším obroušením podkladu (pemzou apod.) a oprášením,</t>
  </si>
  <si>
    <t>612473186R00</t>
  </si>
  <si>
    <t>Omítky vnitřní zdiva ze suchých směsí příplatek za zabudované rohovníky</t>
  </si>
  <si>
    <t>m</t>
  </si>
  <si>
    <t>omítka vápenocementová, strojně nebo ručně nanášená v podlaží i ve schodišti na jakýkoliv druh podkladu, kompletní souvrství</t>
  </si>
  <si>
    <t>301 - učebna chemie : 3,25*10+5,4*2+2,4*4</t>
  </si>
  <si>
    <t>302 - kabinet : 3,25*2+2,4*3</t>
  </si>
  <si>
    <t>303 - laboratoř : 3,25*9+2,4*6</t>
  </si>
  <si>
    <t>počítačová učebna : 3,25*7+5,4+2,4*2+3,2+2,4*2</t>
  </si>
  <si>
    <t>612481211RT2</t>
  </si>
  <si>
    <t>Vyztužení povrchu vnitřních stěn sklotextilní síťovinou s dodávkou síťoviny a stěrkového tmelu</t>
  </si>
  <si>
    <t>941955002R00</t>
  </si>
  <si>
    <t>Lešení lehké pracovní pomocné pomocné, o výšce lešeňové podlahy přes 1,2 do 1,9 m</t>
  </si>
  <si>
    <t>800-3</t>
  </si>
  <si>
    <t xml:space="preserve">SDK podhled : </t>
  </si>
  <si>
    <t>301 - učebna chemie : 11,85*7,75</t>
  </si>
  <si>
    <t>978059521R00</t>
  </si>
  <si>
    <t>Odsekání a odebrání obkladů stěn z obkládaček vnitřních z jakýchkoliv materiálů, plochy do 2 m2</t>
  </si>
  <si>
    <t>801-3</t>
  </si>
  <si>
    <t>včetně otlučení podkladní omítky až na zdivo,</t>
  </si>
  <si>
    <t>301 - učebna chemie : (2,7+0,2*2)*1,4+(0,2+1,3)*1,4</t>
  </si>
  <si>
    <t>302 - kabinet : (1,05+0,8)*1,4</t>
  </si>
  <si>
    <t>999281108R00</t>
  </si>
  <si>
    <t xml:space="preserve">Přesun hmot pro opravy a údržbu objektů pro opravy a údržbu dosavadních objektů včetně vnějších plášťů_x000D_
 výšky do 12 m,  </t>
  </si>
  <si>
    <t>POL7_</t>
  </si>
  <si>
    <t>oborů 801, 803, 811 a 812</t>
  </si>
  <si>
    <t>767581801R00</t>
  </si>
  <si>
    <t>Demontáž podhledů kazet</t>
  </si>
  <si>
    <t>800-767</t>
  </si>
  <si>
    <t>POL1_7</t>
  </si>
  <si>
    <t>301 - učebna chemie - asi 60% plochy : 11,85*7,75*0,6</t>
  </si>
  <si>
    <t>počítačová učebna - 100% plochy : 9,93*7,73</t>
  </si>
  <si>
    <t>767582800R00</t>
  </si>
  <si>
    <t>Demontáž podhledů roštů</t>
  </si>
  <si>
    <t>998767202R00</t>
  </si>
  <si>
    <t>Přesun hmot pro kovové stavební doplňk. konstrukce v objektech výšky do 12 m</t>
  </si>
  <si>
    <t>50 m vodorovně</t>
  </si>
  <si>
    <t>900      RT2</t>
  </si>
  <si>
    <t>HZS, Práce v tarifní třídě 5 (např. tesař)</t>
  </si>
  <si>
    <t>h</t>
  </si>
  <si>
    <t>Prav.M</t>
  </si>
  <si>
    <t>POL10_</t>
  </si>
  <si>
    <t xml:space="preserve">301 - učebna chemie : </t>
  </si>
  <si>
    <t>-demontáž skříní po obvodu učebny vč. vybavení : 2</t>
  </si>
  <si>
    <t>-demontáž tabule, dataprojektoru : 1</t>
  </si>
  <si>
    <t>-demontáž el. rozvodů : 1</t>
  </si>
  <si>
    <t>-demontáž části rozvodu odsávání nad katedrou : 1</t>
  </si>
  <si>
    <t>-demontáž krytů radiátorů : 3</t>
  </si>
  <si>
    <t>-demontáž svítidel v učebně : 4</t>
  </si>
  <si>
    <t xml:space="preserve">302 - kabinet : </t>
  </si>
  <si>
    <t>-demontáž nábytku vč. vybavení : 2</t>
  </si>
  <si>
    <t>-demontáž krytů radiátorů : 1</t>
  </si>
  <si>
    <t>-demontáž svítidel : 2</t>
  </si>
  <si>
    <t xml:space="preserve">303 - laboratoř : </t>
  </si>
  <si>
    <t>-demontáž nábytku vč. vybavení : 3</t>
  </si>
  <si>
    <t>-demontáž krytů radiátorů : 2</t>
  </si>
  <si>
    <t>-demontáž svítidel : 3</t>
  </si>
  <si>
    <t xml:space="preserve">počítačová učebna : </t>
  </si>
  <si>
    <t>776401800R00</t>
  </si>
  <si>
    <t>Demontáž soklíků nebo lišt pryžových nebo PVC odstranění a uložení na hromady</t>
  </si>
  <si>
    <t>800-775</t>
  </si>
  <si>
    <t>302 - kabinet : (7,75+2,9)*2</t>
  </si>
  <si>
    <t>303 - laboratoř : (5,85+7,75)*2</t>
  </si>
  <si>
    <t>776421100RU1</t>
  </si>
  <si>
    <t>Lepení soklíků PVC a napojení krytiny na stěnu lepení podlahových soklíků z PVC a vinylu včetně dodávky soklíku</t>
  </si>
  <si>
    <t>776511810R00</t>
  </si>
  <si>
    <t>Odstranění povlakových podlah z nášlapné plochy lepených, bez podložky, z ploch přes 20 m2</t>
  </si>
  <si>
    <t>302 - kabinet : 7,75*2,9</t>
  </si>
  <si>
    <t>776521200R00</t>
  </si>
  <si>
    <t xml:space="preserve">Lepení povlakových podlah z plastů  Lepení povlakových podlah z plastů - čtverce z PVC a vinylu, montáž,  </t>
  </si>
  <si>
    <t>28410245R</t>
  </si>
  <si>
    <t>podlahovina PVC ve čtvercích; š = 608,0 mm; l = 608 mm; tl. 1,70 mm; homogenní; protiskluzná; oblast bytová, komerční, průmyslová</t>
  </si>
  <si>
    <t>302 - kabinet : 7,75*2,9*1,03</t>
  </si>
  <si>
    <t>303 - laboratoř : 5,85*7,75*1,03</t>
  </si>
  <si>
    <t>998776202R00</t>
  </si>
  <si>
    <t>Přesun hmot pro podlahy povlakové v objektech výšky do 12 m</t>
  </si>
  <si>
    <t>vodorovně do 50 m</t>
  </si>
  <si>
    <t>777531025R00</t>
  </si>
  <si>
    <t xml:space="preserve"> Podlahy ze stěrky akrylátové s disperzí samonivelační hmota, tloušťky 5 mm</t>
  </si>
  <si>
    <t>800-773</t>
  </si>
  <si>
    <t>včetně penetrace podkladu</t>
  </si>
  <si>
    <t>998777202R00</t>
  </si>
  <si>
    <t>Přesun hmot pro podlahy syntetické v objektech výšky do 12 m</t>
  </si>
  <si>
    <t>781415015R00</t>
  </si>
  <si>
    <t>Montáž obkladů vnitřních z obkládaček pórovinových  , 200 x 200, nebo 300 x 150 mm, lepených do flexibilního tmele</t>
  </si>
  <si>
    <t>800-771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</si>
  <si>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</si>
  <si>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</si>
  <si>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</si>
  <si>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</si>
  <si>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781497111RS2</t>
  </si>
  <si>
    <t xml:space="preserve">Lišty k obkladům profil ukončovací leštěný hliník, uložení do tmele, výška profilu 8 mm,  </t>
  </si>
  <si>
    <t>POL1_</t>
  </si>
  <si>
    <t>301 - učebna chemie : (2,7+0,2*2+1,6*2)+(0,2+1,3+1,6)</t>
  </si>
  <si>
    <t>302 - kabinet : 1,05+0,8+1,6*2</t>
  </si>
  <si>
    <t>597813605</t>
  </si>
  <si>
    <t>Obkládačka 20x20 světle béžová lesk</t>
  </si>
  <si>
    <t>301 - učebna chemie : ((2,7+0,2*2)*1,6+(0,2+1,3)*1,6)*1,1</t>
  </si>
  <si>
    <t>302 - kabinet : (1,05+0,8)*1,6*1,1</t>
  </si>
  <si>
    <t>998781202R00</t>
  </si>
  <si>
    <t>Přesun hmot pro obklady keramické v objektech výšky do 12 m</t>
  </si>
  <si>
    <t>784191101R00</t>
  </si>
  <si>
    <t>Příprava povrchu Penetrace (napouštění) podkladu disperzní, jednonásobná</t>
  </si>
  <si>
    <t>800-784</t>
  </si>
  <si>
    <t xml:space="preserve">stropy : </t>
  </si>
  <si>
    <t xml:space="preserve">stěny : </t>
  </si>
  <si>
    <t>784195422R00</t>
  </si>
  <si>
    <t>Malby z malířských směsí otěruvzdorných,  , barevné, dvojnásobné</t>
  </si>
  <si>
    <t>784402801R00</t>
  </si>
  <si>
    <t>Odstranění maleb oškrabáním, v místnostech do 3,8 m</t>
  </si>
  <si>
    <t>786612200R00</t>
  </si>
  <si>
    <t xml:space="preserve">Montáž zastiňujících rolet textilních,  </t>
  </si>
  <si>
    <t>800-786</t>
  </si>
  <si>
    <t>301 - učebna chemie : 5,6*2,4*2</t>
  </si>
  <si>
    <t>počítačová učebna : 5,6*2,4+3,2*2,4</t>
  </si>
  <si>
    <t>R786-01</t>
  </si>
  <si>
    <t>Roleta látková interiérová v.2400mm s bočními vodícími lištami</t>
  </si>
  <si>
    <t>998786202R00</t>
  </si>
  <si>
    <t>Přesun hmot pro čalounické úpravy v objektech výšky do 12 m</t>
  </si>
  <si>
    <t>979011111R00</t>
  </si>
  <si>
    <t>Svislá doprava suti a vybouraných hmot za prvé podlaží nad nebo pod základním podlažím</t>
  </si>
  <si>
    <t>POL1_9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</si>
  <si>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</si>
  <si>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</si>
  <si>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</si>
  <si>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</si>
  <si>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</si>
  <si>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</si>
  <si>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</si>
  <si>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</si>
  <si>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979093111R00</t>
  </si>
  <si>
    <t>Uložení suti na skládku bez zhutnění</t>
  </si>
  <si>
    <t>800-6</t>
  </si>
  <si>
    <t>s hrubým urovnáním,</t>
  </si>
  <si>
    <t>979990001R00</t>
  </si>
  <si>
    <t>Poplatek za skládku stavební suti</t>
  </si>
  <si>
    <t>SUM</t>
  </si>
  <si>
    <t>END</t>
  </si>
  <si>
    <t>723120804R00</t>
  </si>
  <si>
    <t>Demontáž potrubí svařovaného z trubek závitových do DN 25</t>
  </si>
  <si>
    <t>800-721</t>
  </si>
  <si>
    <t>723164104RT3</t>
  </si>
  <si>
    <t>Montáž potrubí z měděných trubek D 22 mm, spojovaného  lisováním, včetně dodávky a montáže závěsů a objímek</t>
  </si>
  <si>
    <t>bez zednických výpomocí,</t>
  </si>
  <si>
    <t>723185114R00</t>
  </si>
  <si>
    <t xml:space="preserve">Potrubí ohebné vlnovcové spojované šroubením se svěracím kroužkem potrubí nerezové ohebné vlnovcové, DN 20, spojované šroubením se svěracím kroužkem </t>
  </si>
  <si>
    <t>včetně tvarovek, bez zednických výpomocí,</t>
  </si>
  <si>
    <t>723190901R00</t>
  </si>
  <si>
    <t>Opravy plynovodního potrubí doplňkové práce_x000D_
 uzavření nebo otevření plynového potrubí při opravách</t>
  </si>
  <si>
    <t>723190907R00</t>
  </si>
  <si>
    <t>Opravy plynovodního potrubí doplňkové práce_x000D_
 odvzdušnění a napuštění plynového potrubí</t>
  </si>
  <si>
    <t>723190909R00</t>
  </si>
  <si>
    <t>Opravy plynovodního potrubí doplňkové práce_x000D_
 neúřední tlaková zkouška dosavadního potrubí</t>
  </si>
  <si>
    <t>723235113R00</t>
  </si>
  <si>
    <t>Armatury závitové se dvěma závity včetně materiálu kulový kohout, vnitřní-vnitřní, DN 25, PN 8, mosaz</t>
  </si>
  <si>
    <t>R01</t>
  </si>
  <si>
    <t>Přechod - napojení potrubí měděného na potrubí ocelové</t>
  </si>
  <si>
    <t>R03</t>
  </si>
  <si>
    <t xml:space="preserve">Revize plynoinstalace </t>
  </si>
  <si>
    <t>19632376R</t>
  </si>
  <si>
    <t>trubka měděná stav polotvrdý; vnější průměr 22,0 mm; tloušťka stěny 1,5 mm; ohebná za studena jen na ohýbacím zařízení; pevnost v tahu 250,0 MPa</t>
  </si>
  <si>
    <t>998723201R00</t>
  </si>
  <si>
    <t>Přesun hmot pro vnitřní plynovod v objektech výšky do 6 m</t>
  </si>
  <si>
    <t>725017123R00</t>
  </si>
  <si>
    <t>Umyvadlo na šrouby, bílé, šířka 600 mm, hloubka 450 mm</t>
  </si>
  <si>
    <t>soubor</t>
  </si>
  <si>
    <t>725210821R00</t>
  </si>
  <si>
    <t>Demontáž umyvadel umyvadel bez výtokových armatur</t>
  </si>
  <si>
    <t>725759501R00</t>
  </si>
  <si>
    <t>Laboratorní armatury montáž laboratorního plynového kohoutu</t>
  </si>
  <si>
    <t>725820801R00</t>
  </si>
  <si>
    <t>Demontáž baterií nástěnných do G 3/4"</t>
  </si>
  <si>
    <t>725823111R00</t>
  </si>
  <si>
    <t>Baterie umyvadlové a dřezové baterie umyvadlová, stojánková, ruční ovládání bez otvírání odpadu, standardní</t>
  </si>
  <si>
    <t>725860213R00</t>
  </si>
  <si>
    <t>Zápachové uzávěrky (sifony) pro zařizovací předměty D 32, 40 mm x 5/4"; pro umyvadla; PP; příslušenství krycí růžice odtoku, zpětný uzávěr</t>
  </si>
  <si>
    <t>998725201R00</t>
  </si>
  <si>
    <t>Přesun hmot pro zařizovací předměty v objektech výšky do 6 m</t>
  </si>
  <si>
    <t>Svislá doprava suti a vybouraných hmot Svislá doprava suti a vybour. hmot za 2.NP a 1.PP</t>
  </si>
  <si>
    <t>Odvoz suti a vybouraných hmot na skládku Odvoz suti a vybour. hmot na skládku do 1 km</t>
  </si>
  <si>
    <t>Odvoz suti a vybouraných hmot na skládku Příplatek k odvozu za každý další 1 km</t>
  </si>
  <si>
    <t>0,04*11</t>
  </si>
  <si>
    <t>Vnitrostaveništní doprava suti a vybouraných hmot Vnitrostaveništní doprava suti do 10 m</t>
  </si>
  <si>
    <t>979999999R00</t>
  </si>
  <si>
    <t>Poplatek za skládku Poplatek za skladku 10 % příměsí</t>
  </si>
  <si>
    <t>Pol__1</t>
  </si>
  <si>
    <t>Rozvodnice pod omítku 36mod/2řady, bílé plast.dveře - dod.</t>
  </si>
  <si>
    <t>Pol__2</t>
  </si>
  <si>
    <t>Přepěťová ochrana TNS, 275 V, FM, Imax=40 kA (8/20) - dod.</t>
  </si>
  <si>
    <t>Pol__3</t>
  </si>
  <si>
    <t>Vypínač 3fáz 32A - mont.</t>
  </si>
  <si>
    <t>Vypínač 3fáz 32A - dod.</t>
  </si>
  <si>
    <t>Pol__4</t>
  </si>
  <si>
    <t>Jistič 1-pól. B16/1 16A - mont.</t>
  </si>
  <si>
    <t>Jistič 1-pól. B16/1 16A - dod.</t>
  </si>
  <si>
    <t>Pol__5</t>
  </si>
  <si>
    <t>Chránič Ir=3kA, typ S/A+, 4-pól, Idn=0.03A, In=40A - mont.</t>
  </si>
  <si>
    <t>Chránič Ir=3kA, typ S/A+, 4-pól, Idn=0.03A, In=40A - dod.</t>
  </si>
  <si>
    <t>a</t>
  </si>
  <si>
    <t>ŘADOVÉ SVORNICE RSA</t>
  </si>
  <si>
    <t>Pol__6</t>
  </si>
  <si>
    <t>Řadová svornice RSA2,5 - mont.</t>
  </si>
  <si>
    <t>Pol__7</t>
  </si>
  <si>
    <t>Řadová svornice RSA2,5 - dod.</t>
  </si>
  <si>
    <t>Řadová svornice RSA 16 - mont.</t>
  </si>
  <si>
    <t>Pol__9</t>
  </si>
  <si>
    <t>Rozvodnice plastová 24M na omítku, bílé plast.dveře - dod.</t>
  </si>
  <si>
    <t>Pol__10</t>
  </si>
  <si>
    <t>Vypínací spoušť pro hl.vypínač 110-415V AC / 110-220V DC - mont.</t>
  </si>
  <si>
    <t>Pol__11</t>
  </si>
  <si>
    <t>Vypínací spoušť pro hl.vypínač 110-415V AC / 110-220V DC - dod.</t>
  </si>
  <si>
    <t>Jistič 1-pól. B6/1 6A - mont.</t>
  </si>
  <si>
    <t>Pol__12</t>
  </si>
  <si>
    <t>Jistič 1-pól. B6/1 6A - dod.</t>
  </si>
  <si>
    <t>Pol__13</t>
  </si>
  <si>
    <t>Jistič 3-pól. B16/3 10kA, In=16A - mont.</t>
  </si>
  <si>
    <t>Pol__14</t>
  </si>
  <si>
    <t>Jistič 3-pól. B16/3 10kA, In=16A - dod.</t>
  </si>
  <si>
    <t>Chránič Ir=3kA, typ A, 4-pól, Idn=0.03A, In=40A - mont.</t>
  </si>
  <si>
    <t>Pol__15</t>
  </si>
  <si>
    <t>Chránič Ir=3kA, typ A, 4-pól, Idn=0.03A, In=40A - dod.</t>
  </si>
  <si>
    <t>Instalační stykač 2-pól, 2Z, 20A/230V AC - mont.</t>
  </si>
  <si>
    <t>Ks</t>
  </si>
  <si>
    <t>Pol__16</t>
  </si>
  <si>
    <t>Instalační stykač 2-pól, 2Z, 20A/230V AC - dod.</t>
  </si>
  <si>
    <t>Asymentrický cyklovač, Sepnutí 0,5-5min, mezera 10-100min. 1-pól, 1P-16A/230V AC - mont.</t>
  </si>
  <si>
    <t>Pol__17</t>
  </si>
  <si>
    <t>Asymentrický cyklovač, Sepnutí 0,5-5min, mezera 10-100min. 1-pól, 1P-16A/230V AC - dod.</t>
  </si>
  <si>
    <t>b</t>
  </si>
  <si>
    <t>Pol__19</t>
  </si>
  <si>
    <t>Pol__18</t>
  </si>
  <si>
    <t>f</t>
  </si>
  <si>
    <t>Montáž rozvodnic plastových</t>
  </si>
  <si>
    <t>POL3_</t>
  </si>
  <si>
    <t>500x400mm - mont.</t>
  </si>
  <si>
    <t>Pol__22</t>
  </si>
  <si>
    <t>500x400mm - dod.</t>
  </si>
  <si>
    <t>g</t>
  </si>
  <si>
    <t>SVÍTIDLA</t>
  </si>
  <si>
    <t>Pol__20</t>
  </si>
  <si>
    <t>A-sv.přisazené LED 600x600mm, PMMA, 40W, 3000lm, 4000K, 230V, IP40 - mont.</t>
  </si>
  <si>
    <t>Pol__24</t>
  </si>
  <si>
    <t>A-sv.přisazené LED 600x600mm, PMMA, 40W, 3000lm, 4000K, 230V, IP40 - dod.</t>
  </si>
  <si>
    <t>Pol__21</t>
  </si>
  <si>
    <t>B-sv. zářivkové závěsné s asymetrickým reflektorem 1x36W/230V, IP20 - mont.</t>
  </si>
  <si>
    <t>Pol__25</t>
  </si>
  <si>
    <t>B-sv. zářivkové závěsné s asymetrickým reflektorem 1x36W/230V, IP20 - dod.</t>
  </si>
  <si>
    <t>Pol__26</t>
  </si>
  <si>
    <t>Zářivková trubice 36W/840, 3200lm - dod.</t>
  </si>
  <si>
    <t>KABEL SILOVÝ,IZOLACE PVC</t>
  </si>
  <si>
    <t>Pol__23</t>
  </si>
  <si>
    <t>CYKY-O 2x1.5 , pevně - mont.</t>
  </si>
  <si>
    <t>Pol__28</t>
  </si>
  <si>
    <t>CYKY-O 2x1.5 , pevně - dod.</t>
  </si>
  <si>
    <t>CYKY-O 3x1.5 , pevně - mont.</t>
  </si>
  <si>
    <t>Pol__29</t>
  </si>
  <si>
    <t>CYKY-O 3x1.5 , pevně - dod.</t>
  </si>
  <si>
    <t>i</t>
  </si>
  <si>
    <t>CYKY-J 3x1.5 , pevně - mont.</t>
  </si>
  <si>
    <t>Pol__31</t>
  </si>
  <si>
    <t>CYKY-J 3x1.5 , pevně - dod.</t>
  </si>
  <si>
    <t>CYKY-J 3x2.5 , pevně - mont.</t>
  </si>
  <si>
    <t>Pol__32</t>
  </si>
  <si>
    <t>CYKY-J 3x2.5 , pevně - dod.</t>
  </si>
  <si>
    <t>Pol__27</t>
  </si>
  <si>
    <t>CYKY-J 5x1.5 , pevně - mont.</t>
  </si>
  <si>
    <t>Pol__33</t>
  </si>
  <si>
    <t>CYKY-J 5x1.5 , pevně - dod.</t>
  </si>
  <si>
    <t>CYKY-J 5x6 , pevně - mont.</t>
  </si>
  <si>
    <t>Pol__34</t>
  </si>
  <si>
    <t>CYKY-J 5x6 , pevně - dod.</t>
  </si>
  <si>
    <t>j</t>
  </si>
  <si>
    <t>VODIČ JEDNOŽILOVÝ, IZOLACE PVC</t>
  </si>
  <si>
    <t>CYY 6 , Z/Ž pevně - mont.</t>
  </si>
  <si>
    <t>Pol__36</t>
  </si>
  <si>
    <t>CYY 6 , Z/Ž pevně - dod.</t>
  </si>
  <si>
    <t>k</t>
  </si>
  <si>
    <t>Ukončení vodičů izolovaných s označením a zapojením v rozváděči</t>
  </si>
  <si>
    <t>Pol__30</t>
  </si>
  <si>
    <t>do 2,5 mm2 - mont.</t>
  </si>
  <si>
    <t>do 6 mm2 - mont.</t>
  </si>
  <si>
    <t>DOZBROJENÍ ROZVADĚČE R3</t>
  </si>
  <si>
    <t>Jistič 3-pól. B32/3 10kA, In=32A - mont.</t>
  </si>
  <si>
    <t>Pol__41</t>
  </si>
  <si>
    <t>Jistič 3-pól. B32/3 10kA, In=32A - dod.</t>
  </si>
  <si>
    <t>PŘÍSTROJ SPÍNAČE, PŘEPÍNAČE (se šroubovými svorkami)</t>
  </si>
  <si>
    <t>Přístroj spínače jednopólového; řazení 1, 1So - mont.</t>
  </si>
  <si>
    <t>Pol__43</t>
  </si>
  <si>
    <t>Přístroj spínače jednopólového; řazení 1, 1So - dod.</t>
  </si>
  <si>
    <t>Přístroj spínače sériového; řazení 5 - mont.</t>
  </si>
  <si>
    <t>Pol__44</t>
  </si>
  <si>
    <t>Přístroj spínače sériového; řazení 5 - dod.</t>
  </si>
  <si>
    <t>n</t>
  </si>
  <si>
    <t>KRYT SPÍNAČE</t>
  </si>
  <si>
    <t>Pol__46</t>
  </si>
  <si>
    <t>Kryt spínače kolébkového; b. bílá - dod.</t>
  </si>
  <si>
    <t>Pol__47</t>
  </si>
  <si>
    <t>Kryt spínače kolébkového dvojitého; b. bílá - dod.</t>
  </si>
  <si>
    <t>Pol__48</t>
  </si>
  <si>
    <t>Rámeček spínače;  b. bílá - dod.</t>
  </si>
  <si>
    <t>Pol__38</t>
  </si>
  <si>
    <t>Tlačítkový ovladač IP 44, 1S, 1So); 1x6A, tlačítko červené - mont.</t>
  </si>
  <si>
    <t>Pol__49</t>
  </si>
  <si>
    <t>Tlačítkový ovladač IP 44, 1S, 1So); 1x6A, tlačítko červené - dod.</t>
  </si>
  <si>
    <t>Pol__39</t>
  </si>
  <si>
    <t>Dvojtlačítkový ovladač IP 44, 2S, 1So); 2x6A, tlačítko 1xčervené, 1xzelené - mont.</t>
  </si>
  <si>
    <t>Pol__50</t>
  </si>
  <si>
    <t>Dvojtlačítkový ovladač IP 44, 2S, 1So); 2x6A, tlačítko 1xčervené, 1xzelené - dod.</t>
  </si>
  <si>
    <t>o</t>
  </si>
  <si>
    <t>ZÁSUVKA NN</t>
  </si>
  <si>
    <t>Pol__40</t>
  </si>
  <si>
    <t>Zásuvka jednonásobná 230V/16A (bezšroubové svorky), s ochranným kolíkem, s clonkami; řazení 2P+PE;, b. bílá - mont.</t>
  </si>
  <si>
    <t>Pol__52</t>
  </si>
  <si>
    <t>Zásuvka jednonásobná 230V/16A (bezšroubové svorky), s ochranným kolíkem, s clonkami; řazení 2P+PE;, b. bílá - dod.</t>
  </si>
  <si>
    <t>Zásuvková krabice podlahová kompletní pro 8 přístrojů vč. 4ks přístrojových krabic, 6x zásuvka, vestavná 230V/16A, s ochranným kolíkem, s clonkami; řazení 2P+PE; b. bílá, příprava 2xdata - mont.</t>
  </si>
  <si>
    <t>Pol__53</t>
  </si>
  <si>
    <t>Zásuvková krabice podlahová kompletní pro 8 přístrojů vč. 4ks přístrojových krabic, 6x zásuvka, vestavná 230V/16A, s ochranným kolíkem, s clonkami; řazení 2P+PE; b. bílá, příprava 2xdata - dod.</t>
  </si>
  <si>
    <t>p</t>
  </si>
  <si>
    <t>MONTÁŽNÍ MATERIÁL</t>
  </si>
  <si>
    <t>Pol__42</t>
  </si>
  <si>
    <t>LIŠTA HRANATÁ 25x15mm - mont.</t>
  </si>
  <si>
    <t>Pol__55</t>
  </si>
  <si>
    <t>LIŠTA HRANATÁ 25x15mm - dod.</t>
  </si>
  <si>
    <t>LIŠTA HRANATÁ 18x13mm - mont.</t>
  </si>
  <si>
    <t>Pol__56</t>
  </si>
  <si>
    <t>LIŠTA HRANATÁ 18x13mm - dod.</t>
  </si>
  <si>
    <t>Parapetní kanál PK 110x70, plast.dutý, vč. víka, vč.rohů,b.bílá - mont.</t>
  </si>
  <si>
    <t>Pol__57</t>
  </si>
  <si>
    <t>Parapetní kanál PK 110x70, plast.dutý, vč. víka, vč.rohů,b.bílá - dod.</t>
  </si>
  <si>
    <t>Pol__58</t>
  </si>
  <si>
    <t>KRYT KONCOVÝ PK 210X70 D - dod.</t>
  </si>
  <si>
    <t>Krabice přístrojová vestavná do parapetního žlabu - mont.</t>
  </si>
  <si>
    <t>Pol__59</t>
  </si>
  <si>
    <t>Krabice přístrojová vestavná do parapetního žlabu - dod.</t>
  </si>
  <si>
    <t>KRABICE ODBOČNÁ d=68mm, vč.svorkovnice - mont.</t>
  </si>
  <si>
    <t>Pol__60</t>
  </si>
  <si>
    <t>KRABICE ODBOČNÁ d=68mm, vč.svorkovnice - dod.</t>
  </si>
  <si>
    <t>KRABICE PŘÍSTROJOVÁ d=68mm - mont.</t>
  </si>
  <si>
    <t>Pol__61</t>
  </si>
  <si>
    <t>KRABICE PŘÍSTROJOVÁ d=68mm - dod.</t>
  </si>
  <si>
    <t>Trubka tuhá 25mm  750N, 3m - mont.</t>
  </si>
  <si>
    <t>Pol__62</t>
  </si>
  <si>
    <t>Trubka tuhá 25mm  750N, 3m - dod.</t>
  </si>
  <si>
    <t>Koleno trubky tuhé 25mm  750N - mont.</t>
  </si>
  <si>
    <t>Pol__63</t>
  </si>
  <si>
    <t>Koleno trubky tuhé 25mm  750N - dod.</t>
  </si>
  <si>
    <t>Pol__64</t>
  </si>
  <si>
    <t>Spojka trubky 25mm - dod.</t>
  </si>
  <si>
    <t>Trubka ohebná - d=25mm 750N - mont.</t>
  </si>
  <si>
    <t>Pol__65</t>
  </si>
  <si>
    <t>Trubka ohebná - d=25mm 750N - dod.</t>
  </si>
  <si>
    <t>r</t>
  </si>
  <si>
    <t>MONTÁŽNÍ PRÁCE</t>
  </si>
  <si>
    <t>Demontážní práce - mont.</t>
  </si>
  <si>
    <t>hod</t>
  </si>
  <si>
    <t>Pol__54</t>
  </si>
  <si>
    <t>Nepředvídané montážní práce - mont.</t>
  </si>
  <si>
    <t>s</t>
  </si>
  <si>
    <t>PROVEDENI REVIZNICH ZKOUSEK</t>
  </si>
  <si>
    <t>Revizni technik - mont.</t>
  </si>
  <si>
    <t>Spoluprace s reviz.technikem - mont.</t>
  </si>
  <si>
    <t>Pol__8</t>
  </si>
  <si>
    <t>Řadová svornice RSA 16 - dod.</t>
  </si>
  <si>
    <t>RON-01</t>
  </si>
  <si>
    <t>Doprava</t>
  </si>
  <si>
    <t>Soubor</t>
  </si>
  <si>
    <t>POL99_8</t>
  </si>
  <si>
    <t>RON-02</t>
  </si>
  <si>
    <t>Přesun hmot</t>
  </si>
  <si>
    <t>RON-03</t>
  </si>
  <si>
    <t>PPV</t>
  </si>
  <si>
    <t>Pol__72</t>
  </si>
  <si>
    <t>Podružný materiál</t>
  </si>
  <si>
    <t>soub</t>
  </si>
  <si>
    <t>c</t>
  </si>
  <si>
    <t>VYSEKANI RYH VE ZDIVU CIHELNEM - HLOUBKA 30mm</t>
  </si>
  <si>
    <t>Pol__75</t>
  </si>
  <si>
    <t>Sire 30 mm - mont.</t>
  </si>
  <si>
    <t>Pol__76</t>
  </si>
  <si>
    <t>Sire 100 mm - mont.</t>
  </si>
  <si>
    <t>d</t>
  </si>
  <si>
    <t>VYBOURANI OTVORU VE ZDIVU CIHELNEM DO PRUMERU 60mm</t>
  </si>
  <si>
    <t>Pol__79</t>
  </si>
  <si>
    <t>Stena do 300mm - mont.</t>
  </si>
  <si>
    <t>e</t>
  </si>
  <si>
    <t>VYSEKANI KAPES VE ZDIVU CIHELNEM PRO KRABICE</t>
  </si>
  <si>
    <t>Pol__82</t>
  </si>
  <si>
    <t>100x100x50 mm - mont.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</si>
  <si>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</si>
  <si>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</si>
  <si>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</si>
  <si>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</si>
  <si>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</si>
  <si>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</si>
  <si>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</si>
  <si>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</si>
  <si>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 xml:space="preserve">Náklady na ztížené provádění stavebních prací v důsledku nepřerušeného provozu : </t>
  </si>
  <si>
    <t xml:space="preserve">v objektech v nichž se stavební práce provádí. : </t>
  </si>
  <si>
    <t>-mimo jiné přepažení provizorní příčkou proti šíření prachu : 1</t>
  </si>
  <si>
    <t>005124010R</t>
  </si>
  <si>
    <t>Koordinační činnost</t>
  </si>
  <si>
    <t>005211010R</t>
  </si>
  <si>
    <t>Předání a převzetí staveniště</t>
  </si>
  <si>
    <t>005211020R</t>
  </si>
  <si>
    <t>Ochrana stávaj. inženýrských sítí na staveništi</t>
  </si>
  <si>
    <t>005211080R</t>
  </si>
  <si>
    <t xml:space="preserve">Bezpečnostní a hygienická opatření na staveništi </t>
  </si>
  <si>
    <t>005231010R</t>
  </si>
  <si>
    <t>Revize</t>
  </si>
  <si>
    <t>005231040R</t>
  </si>
  <si>
    <t>Provozní řády</t>
  </si>
  <si>
    <t>005241010R</t>
  </si>
  <si>
    <t xml:space="preserve">Dokumentace skutečného provedení </t>
  </si>
  <si>
    <t>005281010R</t>
  </si>
  <si>
    <t>Propagace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</si>
</sst>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3" t="s">
        <v>38</v>
      </c>
    </row>
    <row r="2" spans="1:7" ht="57.75" customHeight="1">
      <c r="A2" s="74" t="s">
        <v>39</v>
      </c>
      <c r="B2" s="74"/>
      <c r="C2" s="74"/>
      <c r="D2" s="74"/>
      <c r="E2" s="74"/>
      <c r="F2" s="74"/>
      <c r="G2" s="74"/>
    </row>
  </sheetData>
  <sheetProtection password="918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8" t="s">
        <v>36</v>
      </c>
      <c r="B1" s="87" t="s">
        <v>41</v>
      </c>
      <c r="C1" s="88"/>
      <c r="D1" s="88"/>
      <c r="E1" s="88"/>
      <c r="F1" s="88"/>
      <c r="G1" s="88"/>
      <c r="H1" s="88"/>
      <c r="I1" s="88"/>
      <c r="J1" s="89"/>
    </row>
    <row r="2" spans="1:15" ht="36" customHeight="1">
      <c r="A2" s="3"/>
      <c r="B2" s="101" t="s">
        <v>22</v>
      </c>
      <c r="C2" s="102"/>
      <c r="D2" s="103" t="s">
        <v>43</v>
      </c>
      <c r="E2" s="104" t="s">
        <v>44</v>
      </c>
      <c r="F2" s="105"/>
      <c r="G2" s="105"/>
      <c r="H2" s="105"/>
      <c r="I2" s="105"/>
      <c r="J2" s="106"/>
      <c r="O2" s="2"/>
    </row>
    <row r="3" spans="1:15" ht="27" hidden="1" customHeight="1">
      <c r="A3" s="3"/>
      <c r="B3" s="107"/>
      <c r="C3" s="102"/>
      <c r="D3" s="108"/>
      <c r="E3" s="109"/>
      <c r="F3" s="110"/>
      <c r="G3" s="110"/>
      <c r="H3" s="110"/>
      <c r="I3" s="110"/>
      <c r="J3" s="111"/>
    </row>
    <row r="4" spans="1:15" ht="23.25" customHeight="1">
      <c r="A4" s="3"/>
      <c r="B4" s="112"/>
      <c r="C4" s="113"/>
      <c r="D4" s="114"/>
      <c r="E4" s="115"/>
      <c r="F4" s="115"/>
      <c r="G4" s="115"/>
      <c r="H4" s="115"/>
      <c r="I4" s="115"/>
      <c r="J4" s="116"/>
    </row>
    <row r="5" spans="1:15" ht="24" customHeight="1">
      <c r="A5" s="3"/>
      <c r="B5" s="42" t="s">
        <v>42</v>
      </c>
      <c r="C5" s="4"/>
      <c r="D5" s="117" t="s">
        <v>45</v>
      </c>
      <c r="E5" s="24"/>
      <c r="F5" s="24"/>
      <c r="G5" s="24"/>
      <c r="H5" s="26" t="s">
        <v>40</v>
      </c>
      <c r="I5" s="117" t="s">
        <v>49</v>
      </c>
      <c r="J5" s="10"/>
    </row>
    <row r="6" spans="1:15" ht="15.75" customHeight="1">
      <c r="A6" s="3"/>
      <c r="B6" s="37"/>
      <c r="C6" s="24"/>
      <c r="D6" s="117" t="s">
        <v>46</v>
      </c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38"/>
      <c r="C7" s="25"/>
      <c r="D7" s="119" t="s">
        <v>48</v>
      </c>
      <c r="E7" s="118" t="s">
        <v>47</v>
      </c>
      <c r="F7" s="31"/>
      <c r="G7" s="31"/>
      <c r="H7" s="32"/>
      <c r="I7" s="31"/>
      <c r="J7" s="46"/>
    </row>
    <row r="8" spans="1:15" ht="24" hidden="1" customHeight="1">
      <c r="A8" s="3"/>
      <c r="B8" s="42" t="s">
        <v>20</v>
      </c>
      <c r="C8" s="4"/>
      <c r="D8" s="120" t="s">
        <v>50</v>
      </c>
      <c r="E8" s="4"/>
      <c r="F8" s="4"/>
      <c r="G8" s="41"/>
      <c r="H8" s="26" t="s">
        <v>40</v>
      </c>
      <c r="I8" s="117" t="s">
        <v>52</v>
      </c>
      <c r="J8" s="10"/>
    </row>
    <row r="9" spans="1:15" ht="15.75" hidden="1" customHeight="1">
      <c r="A9" s="3"/>
      <c r="B9" s="3"/>
      <c r="C9" s="4"/>
      <c r="D9" s="120" t="s">
        <v>51</v>
      </c>
      <c r="E9" s="4"/>
      <c r="F9" s="4"/>
      <c r="G9" s="41"/>
      <c r="H9" s="26" t="s">
        <v>34</v>
      </c>
      <c r="I9" s="30"/>
      <c r="J9" s="10"/>
    </row>
    <row r="10" spans="1:15" ht="15.75" hidden="1" customHeight="1">
      <c r="A10" s="3"/>
      <c r="B10" s="47"/>
      <c r="C10" s="25"/>
      <c r="D10" s="122" t="s">
        <v>48</v>
      </c>
      <c r="E10" s="121" t="s">
        <v>47</v>
      </c>
      <c r="F10" s="50"/>
      <c r="G10" s="48"/>
      <c r="H10" s="48"/>
      <c r="I10" s="49"/>
      <c r="J10" s="46"/>
    </row>
    <row r="11" spans="1:15" ht="24" customHeight="1">
      <c r="A11" s="3"/>
      <c r="B11" s="42" t="s">
        <v>19</v>
      </c>
      <c r="C11" s="4"/>
      <c r="D11" s="123"/>
      <c r="E11" s="123"/>
      <c r="F11" s="123"/>
      <c r="G11" s="123"/>
      <c r="H11" s="26" t="s">
        <v>40</v>
      </c>
      <c r="I11" s="128"/>
      <c r="J11" s="10"/>
    </row>
    <row r="12" spans="1:15" ht="15.75" customHeight="1">
      <c r="A12" s="3"/>
      <c r="B12" s="37"/>
      <c r="C12" s="24"/>
      <c r="D12" s="124"/>
      <c r="E12" s="124"/>
      <c r="F12" s="124"/>
      <c r="G12" s="124"/>
      <c r="H12" s="26" t="s">
        <v>34</v>
      </c>
      <c r="I12" s="128"/>
      <c r="J12" s="10"/>
    </row>
    <row r="13" spans="1:15" ht="15.75" customHeight="1">
      <c r="A13" s="3"/>
      <c r="B13" s="38"/>
      <c r="C13" s="25"/>
      <c r="D13" s="127"/>
      <c r="E13" s="125"/>
      <c r="F13" s="126"/>
      <c r="G13" s="126"/>
      <c r="H13" s="27"/>
      <c r="I13" s="31"/>
      <c r="J13" s="46"/>
    </row>
    <row r="14" spans="1:15" ht="24" hidden="1" customHeight="1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>
      <c r="A15" s="3"/>
      <c r="B15" s="47" t="s">
        <v>32</v>
      </c>
      <c r="C15" s="67"/>
      <c r="D15" s="48"/>
      <c r="E15" s="93"/>
      <c r="F15" s="93"/>
      <c r="G15" s="94"/>
      <c r="H15" s="94"/>
      <c r="I15" s="94" t="s">
        <v>29</v>
      </c>
      <c r="J15" s="95"/>
    </row>
    <row r="16" spans="1:15" ht="23.25" customHeight="1">
      <c r="A16" s="191" t="s">
        <v>24</v>
      </c>
      <c r="B16" s="52" t="s">
        <v>24</v>
      </c>
      <c r="C16" s="53"/>
      <c r="D16" s="54"/>
      <c r="E16" s="80"/>
      <c r="F16" s="81"/>
      <c r="G16" s="80"/>
      <c r="H16" s="81"/>
      <c r="I16" s="80">
        <f>SUMIF(F52:F71,A16,I52:I71)+SUMIF(F52:F71,"PSU",I52:I71)</f>
        <v>0</v>
      </c>
      <c r="J16" s="82"/>
    </row>
    <row r="17" spans="1:10" ht="23.25" customHeight="1">
      <c r="A17" s="191" t="s">
        <v>25</v>
      </c>
      <c r="B17" s="52" t="s">
        <v>25</v>
      </c>
      <c r="C17" s="53"/>
      <c r="D17" s="54"/>
      <c r="E17" s="80"/>
      <c r="F17" s="81"/>
      <c r="G17" s="80"/>
      <c r="H17" s="81"/>
      <c r="I17" s="80">
        <f>SUMIF(F52:F71,A17,I52:I71)</f>
        <v>0</v>
      </c>
      <c r="J17" s="82"/>
    </row>
    <row r="18" spans="1:10" ht="23.25" customHeight="1">
      <c r="A18" s="191" t="s">
        <v>26</v>
      </c>
      <c r="B18" s="52" t="s">
        <v>26</v>
      </c>
      <c r="C18" s="53"/>
      <c r="D18" s="54"/>
      <c r="E18" s="80"/>
      <c r="F18" s="81"/>
      <c r="G18" s="80"/>
      <c r="H18" s="81"/>
      <c r="I18" s="80">
        <f>SUMIF(F52:F71,A18,I52:I71)</f>
        <v>0</v>
      </c>
      <c r="J18" s="82"/>
    </row>
    <row r="19" spans="1:10" ht="23.25" customHeight="1">
      <c r="A19" s="191" t="s">
        <v>104</v>
      </c>
      <c r="B19" s="52" t="s">
        <v>27</v>
      </c>
      <c r="C19" s="53"/>
      <c r="D19" s="54"/>
      <c r="E19" s="80"/>
      <c r="F19" s="81"/>
      <c r="G19" s="80"/>
      <c r="H19" s="81"/>
      <c r="I19" s="80">
        <f>SUMIF(F52:F71,A19,I52:I71)</f>
        <v>0</v>
      </c>
      <c r="J19" s="82"/>
    </row>
    <row r="20" spans="1:10" ht="23.25" customHeight="1">
      <c r="A20" s="191" t="s">
        <v>105</v>
      </c>
      <c r="B20" s="52" t="s">
        <v>28</v>
      </c>
      <c r="C20" s="53"/>
      <c r="D20" s="54"/>
      <c r="E20" s="80"/>
      <c r="F20" s="81"/>
      <c r="G20" s="80"/>
      <c r="H20" s="81"/>
      <c r="I20" s="80">
        <f>SUMIF(F52:F71,A20,I52:I71)</f>
        <v>0</v>
      </c>
      <c r="J20" s="82"/>
    </row>
    <row r="21" spans="1:10" ht="23.25" customHeight="1">
      <c r="A21" s="3"/>
      <c r="B21" s="69" t="s">
        <v>29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>
      <c r="A28" s="3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>
      <c r="A29" s="3">
        <f>(A27-INT(A27))*100</f>
        <v>0</v>
      </c>
      <c r="B29" s="164" t="s">
        <v>35</v>
      </c>
      <c r="C29" s="170"/>
      <c r="D29" s="170"/>
      <c r="E29" s="170"/>
      <c r="F29" s="170"/>
      <c r="G29" s="171">
        <f>IF(A29&gt;50, ROUNDUP(A27, 0), ROUNDDOWN(A27, 0))</f>
        <v>0</v>
      </c>
      <c r="H29" s="171"/>
      <c r="I29" s="171"/>
      <c r="J29" s="172" t="s">
        <v>64</v>
      </c>
    </row>
    <row r="30" spans="1:10" ht="12.75" customHeight="1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43423</v>
      </c>
      <c r="I32" s="35"/>
      <c r="J32" s="11"/>
    </row>
    <row r="33" spans="1:10" ht="47.25" customHeight="1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4" t="s">
        <v>16</v>
      </c>
      <c r="C37" s="135"/>
      <c r="D37" s="135"/>
      <c r="E37" s="135"/>
      <c r="F37" s="136"/>
      <c r="G37" s="136"/>
      <c r="H37" s="136"/>
      <c r="I37" s="136"/>
      <c r="J37" s="135"/>
    </row>
    <row r="38" spans="1:10" ht="25.5" customHeight="1">
      <c r="A38" s="133" t="s">
        <v>37</v>
      </c>
      <c r="B38" s="137" t="s">
        <v>17</v>
      </c>
      <c r="C38" s="138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1" t="s">
        <v>1</v>
      </c>
      <c r="J38" s="142" t="s">
        <v>0</v>
      </c>
    </row>
    <row r="39" spans="1:10" ht="25.5" hidden="1" customHeight="1">
      <c r="A39" s="133">
        <v>1</v>
      </c>
      <c r="B39" s="143" t="s">
        <v>53</v>
      </c>
      <c r="C39" s="144"/>
      <c r="D39" s="145"/>
      <c r="E39" s="145"/>
      <c r="F39" s="146">
        <f>'01 01 Pol'!AE329+'01 02 Pol'!AE63+'01 03 Pol'!AE263+'01 06 Pol'!AE37</f>
        <v>0</v>
      </c>
      <c r="G39" s="147">
        <f>'01 01 Pol'!AF329+'01 02 Pol'!AF63+'01 03 Pol'!AF263+'01 06 Pol'!AF37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>
      <c r="A40" s="133">
        <v>2</v>
      </c>
      <c r="B40" s="150" t="s">
        <v>54</v>
      </c>
      <c r="C40" s="151" t="s">
        <v>55</v>
      </c>
      <c r="D40" s="152"/>
      <c r="E40" s="152"/>
      <c r="F40" s="153">
        <f>'01 01 Pol'!AE329+'01 02 Pol'!AE63+'01 03 Pol'!AE263+'01 06 Pol'!AE37</f>
        <v>0</v>
      </c>
      <c r="G40" s="154">
        <f>'01 01 Pol'!AF329+'01 02 Pol'!AF63+'01 03 Pol'!AF263+'01 06 Pol'!AF37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>
      <c r="A41" s="133">
        <v>3</v>
      </c>
      <c r="B41" s="156" t="s">
        <v>54</v>
      </c>
      <c r="C41" s="144" t="s">
        <v>56</v>
      </c>
      <c r="D41" s="145"/>
      <c r="E41" s="145"/>
      <c r="F41" s="157">
        <f>'01 01 Pol'!AE329</f>
        <v>0</v>
      </c>
      <c r="G41" s="148">
        <f>'01 01 Pol'!AF329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>
      <c r="A42" s="133">
        <v>3</v>
      </c>
      <c r="B42" s="156" t="s">
        <v>57</v>
      </c>
      <c r="C42" s="144" t="s">
        <v>58</v>
      </c>
      <c r="D42" s="145"/>
      <c r="E42" s="145"/>
      <c r="F42" s="157">
        <f>'01 02 Pol'!AE63</f>
        <v>0</v>
      </c>
      <c r="G42" s="148">
        <f>'01 02 Pol'!AF63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>
      <c r="A43" s="133">
        <v>3</v>
      </c>
      <c r="B43" s="156" t="s">
        <v>59</v>
      </c>
      <c r="C43" s="144" t="s">
        <v>60</v>
      </c>
      <c r="D43" s="145"/>
      <c r="E43" s="145"/>
      <c r="F43" s="157">
        <f>'01 03 Pol'!AE263</f>
        <v>0</v>
      </c>
      <c r="G43" s="148">
        <f>'01 03 Pol'!AF263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>
      <c r="A44" s="133">
        <v>3</v>
      </c>
      <c r="B44" s="156" t="s">
        <v>61</v>
      </c>
      <c r="C44" s="144" t="s">
        <v>62</v>
      </c>
      <c r="D44" s="145"/>
      <c r="E44" s="145"/>
      <c r="F44" s="157">
        <f>'01 06 Pol'!AE37</f>
        <v>0</v>
      </c>
      <c r="G44" s="148">
        <f>'01 06 Pol'!AF37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>
      <c r="A45" s="133"/>
      <c r="B45" s="158" t="s">
        <v>63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>
      <c r="B49" s="173" t="s">
        <v>65</v>
      </c>
    </row>
    <row r="51" spans="1:10" ht="25.5" customHeight="1">
      <c r="A51" s="174"/>
      <c r="B51" s="177" t="s">
        <v>17</v>
      </c>
      <c r="C51" s="177" t="s">
        <v>5</v>
      </c>
      <c r="D51" s="178"/>
      <c r="E51" s="178"/>
      <c r="F51" s="179" t="s">
        <v>66</v>
      </c>
      <c r="G51" s="179"/>
      <c r="H51" s="179"/>
      <c r="I51" s="179" t="s">
        <v>29</v>
      </c>
      <c r="J51" s="179" t="s">
        <v>0</v>
      </c>
    </row>
    <row r="52" spans="1:10" ht="25.5" customHeight="1">
      <c r="A52" s="175"/>
      <c r="B52" s="180" t="s">
        <v>67</v>
      </c>
      <c r="C52" s="181" t="s">
        <v>68</v>
      </c>
      <c r="D52" s="182"/>
      <c r="E52" s="182"/>
      <c r="F52" s="187" t="s">
        <v>24</v>
      </c>
      <c r="G52" s="188"/>
      <c r="H52" s="188"/>
      <c r="I52" s="188">
        <f>'01 03 Pol'!G8+'01 03 Pol'!G231</f>
        <v>0</v>
      </c>
      <c r="J52" s="185" t="str">
        <f>IF(I72=0,"",I52/I72*100)</f>
        <v/>
      </c>
    </row>
    <row r="53" spans="1:10" ht="25.5" customHeight="1">
      <c r="A53" s="175"/>
      <c r="B53" s="180" t="s">
        <v>69</v>
      </c>
      <c r="C53" s="181" t="s">
        <v>70</v>
      </c>
      <c r="D53" s="182"/>
      <c r="E53" s="182"/>
      <c r="F53" s="187" t="s">
        <v>24</v>
      </c>
      <c r="G53" s="188"/>
      <c r="H53" s="188"/>
      <c r="I53" s="188">
        <f>'01 03 Pol'!G33+'01 03 Pol'!G234</f>
        <v>0</v>
      </c>
      <c r="J53" s="185" t="str">
        <f>IF(I72=0,"",I53/I72*100)</f>
        <v/>
      </c>
    </row>
    <row r="54" spans="1:10" ht="25.5" customHeight="1">
      <c r="A54" s="175"/>
      <c r="B54" s="180" t="s">
        <v>71</v>
      </c>
      <c r="C54" s="181" t="s">
        <v>72</v>
      </c>
      <c r="D54" s="182"/>
      <c r="E54" s="182"/>
      <c r="F54" s="187" t="s">
        <v>24</v>
      </c>
      <c r="G54" s="188"/>
      <c r="H54" s="188"/>
      <c r="I54" s="188">
        <f>'01 01 Pol'!G8+'01 03 Pol'!G247</f>
        <v>0</v>
      </c>
      <c r="J54" s="185" t="str">
        <f>IF(I72=0,"",I54/I72*100)</f>
        <v/>
      </c>
    </row>
    <row r="55" spans="1:10" ht="25.5" customHeight="1">
      <c r="A55" s="175"/>
      <c r="B55" s="180" t="s">
        <v>73</v>
      </c>
      <c r="C55" s="181" t="s">
        <v>74</v>
      </c>
      <c r="D55" s="182"/>
      <c r="E55" s="182"/>
      <c r="F55" s="187" t="s">
        <v>24</v>
      </c>
      <c r="G55" s="188"/>
      <c r="H55" s="188"/>
      <c r="I55" s="188">
        <f>'01 01 Pol'!G59</f>
        <v>0</v>
      </c>
      <c r="J55" s="185" t="str">
        <f>IF(I72=0,"",I55/I72*100)</f>
        <v/>
      </c>
    </row>
    <row r="56" spans="1:10" ht="25.5" customHeight="1">
      <c r="A56" s="175"/>
      <c r="B56" s="180" t="s">
        <v>75</v>
      </c>
      <c r="C56" s="181" t="s">
        <v>76</v>
      </c>
      <c r="D56" s="182"/>
      <c r="E56" s="182"/>
      <c r="F56" s="187" t="s">
        <v>24</v>
      </c>
      <c r="G56" s="188"/>
      <c r="H56" s="188"/>
      <c r="I56" s="188">
        <f>'01 01 Pol'!G64</f>
        <v>0</v>
      </c>
      <c r="J56" s="185" t="str">
        <f>IF(I72=0,"",I56/I72*100)</f>
        <v/>
      </c>
    </row>
    <row r="57" spans="1:10" ht="25.5" customHeight="1">
      <c r="A57" s="175"/>
      <c r="B57" s="180" t="s">
        <v>77</v>
      </c>
      <c r="C57" s="181" t="s">
        <v>78</v>
      </c>
      <c r="D57" s="182"/>
      <c r="E57" s="182"/>
      <c r="F57" s="187" t="s">
        <v>24</v>
      </c>
      <c r="G57" s="188"/>
      <c r="H57" s="188"/>
      <c r="I57" s="188">
        <f>'01 01 Pol'!G157</f>
        <v>0</v>
      </c>
      <c r="J57" s="185" t="str">
        <f>IF(I72=0,"",I57/I72*100)</f>
        <v/>
      </c>
    </row>
    <row r="58" spans="1:10" ht="25.5" customHeight="1">
      <c r="A58" s="175"/>
      <c r="B58" s="180" t="s">
        <v>79</v>
      </c>
      <c r="C58" s="181" t="s">
        <v>80</v>
      </c>
      <c r="D58" s="182"/>
      <c r="E58" s="182"/>
      <c r="F58" s="187" t="s">
        <v>24</v>
      </c>
      <c r="G58" s="188"/>
      <c r="H58" s="188"/>
      <c r="I58" s="188">
        <f>'01 01 Pol'!G163</f>
        <v>0</v>
      </c>
      <c r="J58" s="185" t="str">
        <f>IF(I72=0,"",I58/I72*100)</f>
        <v/>
      </c>
    </row>
    <row r="59" spans="1:10" ht="25.5" customHeight="1">
      <c r="A59" s="175"/>
      <c r="B59" s="180" t="s">
        <v>81</v>
      </c>
      <c r="C59" s="181" t="s">
        <v>82</v>
      </c>
      <c r="D59" s="182"/>
      <c r="E59" s="182"/>
      <c r="F59" s="187" t="s">
        <v>24</v>
      </c>
      <c r="G59" s="188"/>
      <c r="H59" s="188"/>
      <c r="I59" s="188">
        <f>'01 01 Pol'!G169</f>
        <v>0</v>
      </c>
      <c r="J59" s="185" t="str">
        <f>IF(I72=0,"",I59/I72*100)</f>
        <v/>
      </c>
    </row>
    <row r="60" spans="1:10" ht="25.5" customHeight="1">
      <c r="A60" s="175"/>
      <c r="B60" s="180" t="s">
        <v>83</v>
      </c>
      <c r="C60" s="181" t="s">
        <v>84</v>
      </c>
      <c r="D60" s="182"/>
      <c r="E60" s="182"/>
      <c r="F60" s="187" t="s">
        <v>25</v>
      </c>
      <c r="G60" s="188"/>
      <c r="H60" s="188"/>
      <c r="I60" s="188">
        <f>'01 02 Pol'!G8</f>
        <v>0</v>
      </c>
      <c r="J60" s="185" t="str">
        <f>IF(I72=0,"",I60/I72*100)</f>
        <v/>
      </c>
    </row>
    <row r="61" spans="1:10" ht="25.5" customHeight="1">
      <c r="A61" s="175"/>
      <c r="B61" s="180" t="s">
        <v>85</v>
      </c>
      <c r="C61" s="181" t="s">
        <v>86</v>
      </c>
      <c r="D61" s="182"/>
      <c r="E61" s="182"/>
      <c r="F61" s="187" t="s">
        <v>25</v>
      </c>
      <c r="G61" s="188"/>
      <c r="H61" s="188"/>
      <c r="I61" s="188">
        <f>'01 02 Pol'!G34</f>
        <v>0</v>
      </c>
      <c r="J61" s="185" t="str">
        <f>IF(I72=0,"",I61/I72*100)</f>
        <v/>
      </c>
    </row>
    <row r="62" spans="1:10" ht="25.5" customHeight="1">
      <c r="A62" s="175"/>
      <c r="B62" s="180" t="s">
        <v>87</v>
      </c>
      <c r="C62" s="181" t="s">
        <v>88</v>
      </c>
      <c r="D62" s="182"/>
      <c r="E62" s="182"/>
      <c r="F62" s="187" t="s">
        <v>25</v>
      </c>
      <c r="G62" s="188"/>
      <c r="H62" s="188"/>
      <c r="I62" s="188">
        <f>'01 01 Pol'!G173</f>
        <v>0</v>
      </c>
      <c r="J62" s="185" t="str">
        <f>IF(I72=0,"",I62/I72*100)</f>
        <v/>
      </c>
    </row>
    <row r="63" spans="1:10" ht="25.5" customHeight="1">
      <c r="A63" s="175"/>
      <c r="B63" s="180" t="s">
        <v>89</v>
      </c>
      <c r="C63" s="181" t="s">
        <v>90</v>
      </c>
      <c r="D63" s="182"/>
      <c r="E63" s="182"/>
      <c r="F63" s="187" t="s">
        <v>25</v>
      </c>
      <c r="G63" s="188"/>
      <c r="H63" s="188"/>
      <c r="I63" s="188">
        <f>'01 01 Pol'!G208</f>
        <v>0</v>
      </c>
      <c r="J63" s="185" t="str">
        <f>IF(I72=0,"",I63/I72*100)</f>
        <v/>
      </c>
    </row>
    <row r="64" spans="1:10" ht="25.5" customHeight="1">
      <c r="A64" s="175"/>
      <c r="B64" s="180" t="s">
        <v>91</v>
      </c>
      <c r="C64" s="181" t="s">
        <v>92</v>
      </c>
      <c r="D64" s="182"/>
      <c r="E64" s="182"/>
      <c r="F64" s="187" t="s">
        <v>25</v>
      </c>
      <c r="G64" s="188"/>
      <c r="H64" s="188"/>
      <c r="I64" s="188">
        <f>'01 01 Pol'!G232</f>
        <v>0</v>
      </c>
      <c r="J64" s="185" t="str">
        <f>IF(I72=0,"",I64/I72*100)</f>
        <v/>
      </c>
    </row>
    <row r="65" spans="1:10" ht="25.5" customHeight="1">
      <c r="A65" s="175"/>
      <c r="B65" s="180" t="s">
        <v>93</v>
      </c>
      <c r="C65" s="181" t="s">
        <v>94</v>
      </c>
      <c r="D65" s="182"/>
      <c r="E65" s="182"/>
      <c r="F65" s="187" t="s">
        <v>25</v>
      </c>
      <c r="G65" s="188"/>
      <c r="H65" s="188"/>
      <c r="I65" s="188">
        <f>'01 01 Pol'!G241</f>
        <v>0</v>
      </c>
      <c r="J65" s="185" t="str">
        <f>IF(I72=0,"",I65/I72*100)</f>
        <v/>
      </c>
    </row>
    <row r="66" spans="1:10" ht="25.5" customHeight="1">
      <c r="A66" s="175"/>
      <c r="B66" s="180" t="s">
        <v>95</v>
      </c>
      <c r="C66" s="181" t="s">
        <v>96</v>
      </c>
      <c r="D66" s="182"/>
      <c r="E66" s="182"/>
      <c r="F66" s="187" t="s">
        <v>25</v>
      </c>
      <c r="G66" s="188"/>
      <c r="H66" s="188"/>
      <c r="I66" s="188">
        <f>'01 01 Pol'!G264</f>
        <v>0</v>
      </c>
      <c r="J66" s="185" t="str">
        <f>IF(I72=0,"",I66/I72*100)</f>
        <v/>
      </c>
    </row>
    <row r="67" spans="1:10" ht="25.5" customHeight="1">
      <c r="A67" s="175"/>
      <c r="B67" s="180" t="s">
        <v>97</v>
      </c>
      <c r="C67" s="181" t="s">
        <v>98</v>
      </c>
      <c r="D67" s="182"/>
      <c r="E67" s="182"/>
      <c r="F67" s="187" t="s">
        <v>25</v>
      </c>
      <c r="G67" s="188"/>
      <c r="H67" s="188"/>
      <c r="I67" s="188">
        <f>'01 01 Pol'!G300</f>
        <v>0</v>
      </c>
      <c r="J67" s="185" t="str">
        <f>IF(I72=0,"",I67/I72*100)</f>
        <v/>
      </c>
    </row>
    <row r="68" spans="1:10" ht="25.5" customHeight="1">
      <c r="A68" s="175"/>
      <c r="B68" s="180" t="s">
        <v>99</v>
      </c>
      <c r="C68" s="181" t="s">
        <v>100</v>
      </c>
      <c r="D68" s="182"/>
      <c r="E68" s="182"/>
      <c r="F68" s="187" t="s">
        <v>26</v>
      </c>
      <c r="G68" s="188"/>
      <c r="H68" s="188"/>
      <c r="I68" s="188">
        <f>'01 03 Pol'!G76+'01 03 Pol'!G244</f>
        <v>0</v>
      </c>
      <c r="J68" s="185" t="str">
        <f>IF(I72=0,"",I68/I72*100)</f>
        <v/>
      </c>
    </row>
    <row r="69" spans="1:10" ht="25.5" customHeight="1">
      <c r="A69" s="175"/>
      <c r="B69" s="180" t="s">
        <v>101</v>
      </c>
      <c r="C69" s="181" t="s">
        <v>102</v>
      </c>
      <c r="D69" s="182"/>
      <c r="E69" s="182"/>
      <c r="F69" s="187" t="s">
        <v>103</v>
      </c>
      <c r="G69" s="188"/>
      <c r="H69" s="188"/>
      <c r="I69" s="188">
        <f>'01 01 Pol'!G312+'01 02 Pol'!G50</f>
        <v>0</v>
      </c>
      <c r="J69" s="185" t="str">
        <f>IF(I72=0,"",I69/I72*100)</f>
        <v/>
      </c>
    </row>
    <row r="70" spans="1:10" ht="25.5" customHeight="1">
      <c r="A70" s="175"/>
      <c r="B70" s="180" t="s">
        <v>104</v>
      </c>
      <c r="C70" s="181" t="s">
        <v>27</v>
      </c>
      <c r="D70" s="182"/>
      <c r="E70" s="182"/>
      <c r="F70" s="187" t="s">
        <v>104</v>
      </c>
      <c r="G70" s="188"/>
      <c r="H70" s="188"/>
      <c r="I70" s="188">
        <f>'01 06 Pol'!G8</f>
        <v>0</v>
      </c>
      <c r="J70" s="185" t="str">
        <f>IF(I72=0,"",I70/I72*100)</f>
        <v/>
      </c>
    </row>
    <row r="71" spans="1:10" ht="25.5" customHeight="1">
      <c r="A71" s="175"/>
      <c r="B71" s="180" t="s">
        <v>105</v>
      </c>
      <c r="C71" s="181" t="s">
        <v>28</v>
      </c>
      <c r="D71" s="182"/>
      <c r="E71" s="182"/>
      <c r="F71" s="187" t="s">
        <v>105</v>
      </c>
      <c r="G71" s="188"/>
      <c r="H71" s="188"/>
      <c r="I71" s="188">
        <f>'01 03 Pol'!G237</f>
        <v>0</v>
      </c>
      <c r="J71" s="185" t="str">
        <f>IF(I72=0,"",I71/I72*100)</f>
        <v/>
      </c>
    </row>
    <row r="72" spans="1:10" ht="25.5" customHeight="1">
      <c r="A72" s="176"/>
      <c r="B72" s="183" t="s">
        <v>1</v>
      </c>
      <c r="C72" s="183"/>
      <c r="D72" s="184"/>
      <c r="E72" s="184"/>
      <c r="F72" s="189"/>
      <c r="G72" s="190"/>
      <c r="H72" s="190"/>
      <c r="I72" s="190">
        <f>SUM(I52:I71)</f>
        <v>0</v>
      </c>
      <c r="J72" s="186">
        <f>SUM(J52:J71)</f>
        <v>0</v>
      </c>
    </row>
    <row r="73" spans="1:10">
      <c r="F73" s="131"/>
      <c r="G73" s="130"/>
      <c r="H73" s="131"/>
      <c r="I73" s="130"/>
      <c r="J73" s="132"/>
    </row>
    <row r="74" spans="1:10">
      <c r="F74" s="131"/>
      <c r="G74" s="130"/>
      <c r="H74" s="131"/>
      <c r="I74" s="130"/>
      <c r="J74" s="132"/>
    </row>
    <row r="75" spans="1:10">
      <c r="F75" s="131"/>
      <c r="G75" s="130"/>
      <c r="H75" s="131"/>
      <c r="I75" s="130"/>
      <c r="J75" s="132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7" t="s">
        <v>6</v>
      </c>
      <c r="B1" s="97"/>
      <c r="C1" s="98"/>
      <c r="D1" s="97"/>
      <c r="E1" s="97"/>
      <c r="F1" s="97"/>
      <c r="G1" s="97"/>
    </row>
    <row r="2" spans="1:7" ht="24.95" customHeight="1">
      <c r="A2" s="73" t="s">
        <v>7</v>
      </c>
      <c r="B2" s="72"/>
      <c r="C2" s="99"/>
      <c r="D2" s="99"/>
      <c r="E2" s="99"/>
      <c r="F2" s="99"/>
      <c r="G2" s="100"/>
    </row>
    <row r="3" spans="1:7" ht="24.95" customHeight="1">
      <c r="A3" s="73" t="s">
        <v>8</v>
      </c>
      <c r="B3" s="72"/>
      <c r="C3" s="99"/>
      <c r="D3" s="99"/>
      <c r="E3" s="99"/>
      <c r="F3" s="99"/>
      <c r="G3" s="100"/>
    </row>
    <row r="4" spans="1:7" ht="24.95" customHeight="1">
      <c r="A4" s="73" t="s">
        <v>9</v>
      </c>
      <c r="B4" s="72"/>
      <c r="C4" s="99"/>
      <c r="D4" s="99"/>
      <c r="E4" s="99"/>
      <c r="F4" s="99"/>
      <c r="G4" s="100"/>
    </row>
    <row r="5" spans="1:7">
      <c r="B5" s="6"/>
      <c r="C5" s="7"/>
      <c r="D5" s="8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193" t="s">
        <v>106</v>
      </c>
      <c r="B1" s="193"/>
      <c r="C1" s="193"/>
      <c r="D1" s="193"/>
      <c r="E1" s="193"/>
      <c r="F1" s="193"/>
      <c r="G1" s="193"/>
      <c r="AG1" t="s">
        <v>107</v>
      </c>
    </row>
    <row r="2" spans="1:60" ht="24.95" customHeight="1">
      <c r="A2" s="194" t="s">
        <v>7</v>
      </c>
      <c r="B2" s="72" t="s">
        <v>43</v>
      </c>
      <c r="C2" s="197" t="s">
        <v>44</v>
      </c>
      <c r="D2" s="195"/>
      <c r="E2" s="195"/>
      <c r="F2" s="195"/>
      <c r="G2" s="196"/>
      <c r="AG2" t="s">
        <v>108</v>
      </c>
    </row>
    <row r="3" spans="1:60" ht="24.95" customHeight="1">
      <c r="A3" s="194" t="s">
        <v>8</v>
      </c>
      <c r="B3" s="72" t="s">
        <v>54</v>
      </c>
      <c r="C3" s="197" t="s">
        <v>55</v>
      </c>
      <c r="D3" s="195"/>
      <c r="E3" s="195"/>
      <c r="F3" s="195"/>
      <c r="G3" s="196"/>
      <c r="AC3" s="129" t="s">
        <v>108</v>
      </c>
      <c r="AG3" t="s">
        <v>109</v>
      </c>
    </row>
    <row r="4" spans="1:60" ht="24.95" customHeight="1">
      <c r="A4" s="198" t="s">
        <v>9</v>
      </c>
      <c r="B4" s="199" t="s">
        <v>54</v>
      </c>
      <c r="C4" s="200" t="s">
        <v>56</v>
      </c>
      <c r="D4" s="201"/>
      <c r="E4" s="201"/>
      <c r="F4" s="201"/>
      <c r="G4" s="202"/>
      <c r="AG4" t="s">
        <v>110</v>
      </c>
    </row>
    <row r="5" spans="1:60">
      <c r="D5" s="192"/>
    </row>
    <row r="6" spans="1:60" ht="38.25">
      <c r="A6" s="204" t="s">
        <v>111</v>
      </c>
      <c r="B6" s="206" t="s">
        <v>112</v>
      </c>
      <c r="C6" s="206" t="s">
        <v>113</v>
      </c>
      <c r="D6" s="205" t="s">
        <v>114</v>
      </c>
      <c r="E6" s="204" t="s">
        <v>115</v>
      </c>
      <c r="F6" s="203" t="s">
        <v>116</v>
      </c>
      <c r="G6" s="204" t="s">
        <v>29</v>
      </c>
      <c r="H6" s="207" t="s">
        <v>30</v>
      </c>
      <c r="I6" s="207" t="s">
        <v>117</v>
      </c>
      <c r="J6" s="207" t="s">
        <v>31</v>
      </c>
      <c r="K6" s="207" t="s">
        <v>118</v>
      </c>
      <c r="L6" s="207" t="s">
        <v>119</v>
      </c>
      <c r="M6" s="207" t="s">
        <v>120</v>
      </c>
      <c r="N6" s="207" t="s">
        <v>121</v>
      </c>
      <c r="O6" s="207" t="s">
        <v>122</v>
      </c>
      <c r="P6" s="207" t="s">
        <v>123</v>
      </c>
      <c r="Q6" s="207" t="s">
        <v>124</v>
      </c>
      <c r="R6" s="207" t="s">
        <v>125</v>
      </c>
      <c r="S6" s="207" t="s">
        <v>126</v>
      </c>
      <c r="T6" s="207" t="s">
        <v>127</v>
      </c>
      <c r="U6" s="207" t="s">
        <v>128</v>
      </c>
      <c r="V6" s="207" t="s">
        <v>129</v>
      </c>
      <c r="W6" s="207" t="s">
        <v>130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23" t="s">
        <v>131</v>
      </c>
      <c r="B8" s="224" t="s">
        <v>71</v>
      </c>
      <c r="C8" s="243" t="s">
        <v>72</v>
      </c>
      <c r="D8" s="225"/>
      <c r="E8" s="226"/>
      <c r="F8" s="227"/>
      <c r="G8" s="227">
        <f>SUMIF(AG9:AG58,"&lt;&gt;NOR",G9:G58)</f>
        <v>0</v>
      </c>
      <c r="H8" s="227"/>
      <c r="I8" s="227">
        <f>SUM(I9:I58)</f>
        <v>0</v>
      </c>
      <c r="J8" s="227"/>
      <c r="K8" s="227">
        <f>SUM(K9:K58)</f>
        <v>0</v>
      </c>
      <c r="L8" s="227"/>
      <c r="M8" s="227">
        <f>SUM(M9:M58)</f>
        <v>0</v>
      </c>
      <c r="N8" s="227"/>
      <c r="O8" s="227">
        <f>SUM(O9:O58)</f>
        <v>5.4300000000000006</v>
      </c>
      <c r="P8" s="227"/>
      <c r="Q8" s="227">
        <f>SUM(Q9:Q58)</f>
        <v>0</v>
      </c>
      <c r="R8" s="227"/>
      <c r="S8" s="227"/>
      <c r="T8" s="228"/>
      <c r="U8" s="222"/>
      <c r="V8" s="222">
        <f>SUM(V9:V58)</f>
        <v>40.159999999999997</v>
      </c>
      <c r="W8" s="222"/>
      <c r="AG8" t="s">
        <v>132</v>
      </c>
    </row>
    <row r="9" spans="1:60" ht="22.5" outlineLevel="1">
      <c r="A9" s="229">
        <v>1</v>
      </c>
      <c r="B9" s="230" t="s">
        <v>133</v>
      </c>
      <c r="C9" s="244" t="s">
        <v>134</v>
      </c>
      <c r="D9" s="231" t="s">
        <v>135</v>
      </c>
      <c r="E9" s="232">
        <v>120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136</v>
      </c>
      <c r="S9" s="234" t="s">
        <v>137</v>
      </c>
      <c r="T9" s="235" t="s">
        <v>137</v>
      </c>
      <c r="U9" s="218">
        <v>0.02</v>
      </c>
      <c r="V9" s="218">
        <f>ROUND(E9*U9,2)</f>
        <v>2.4</v>
      </c>
      <c r="W9" s="21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138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15"/>
      <c r="B10" s="216"/>
      <c r="C10" s="245" t="s">
        <v>139</v>
      </c>
      <c r="D10" s="220"/>
      <c r="E10" s="221">
        <v>60</v>
      </c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140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15"/>
      <c r="B11" s="216"/>
      <c r="C11" s="245" t="s">
        <v>141</v>
      </c>
      <c r="D11" s="220"/>
      <c r="E11" s="221">
        <v>60</v>
      </c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140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15"/>
      <c r="B12" s="216"/>
      <c r="C12" s="246"/>
      <c r="D12" s="237"/>
      <c r="E12" s="237"/>
      <c r="F12" s="237"/>
      <c r="G12" s="237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142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29">
        <v>2</v>
      </c>
      <c r="B13" s="230" t="s">
        <v>143</v>
      </c>
      <c r="C13" s="244" t="s">
        <v>144</v>
      </c>
      <c r="D13" s="231" t="s">
        <v>145</v>
      </c>
      <c r="E13" s="232">
        <v>60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 t="s">
        <v>146</v>
      </c>
      <c r="S13" s="234" t="s">
        <v>137</v>
      </c>
      <c r="T13" s="235" t="s">
        <v>137</v>
      </c>
      <c r="U13" s="218">
        <v>4.5000000000000005E-2</v>
      </c>
      <c r="V13" s="218">
        <f>ROUND(E13*U13,2)</f>
        <v>2.7</v>
      </c>
      <c r="W13" s="21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138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22.5" outlineLevel="1">
      <c r="A14" s="215"/>
      <c r="B14" s="216"/>
      <c r="C14" s="247" t="s">
        <v>147</v>
      </c>
      <c r="D14" s="239"/>
      <c r="E14" s="239"/>
      <c r="F14" s="239"/>
      <c r="G14" s="239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148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38" t="str">
        <f>C14</f>
        <v>pro vysazování rostlin s urovnáním a s případným naložením odpadu na dopravní prostředek, s odvozem na vzdálenost do 20 km a se složením,</v>
      </c>
      <c r="BB14" s="208"/>
      <c r="BC14" s="208"/>
      <c r="BD14" s="208"/>
      <c r="BE14" s="208"/>
      <c r="BF14" s="208"/>
      <c r="BG14" s="208"/>
      <c r="BH14" s="208"/>
    </row>
    <row r="15" spans="1:60" outlineLevel="1">
      <c r="A15" s="215"/>
      <c r="B15" s="216"/>
      <c r="C15" s="245" t="s">
        <v>149</v>
      </c>
      <c r="D15" s="220"/>
      <c r="E15" s="221">
        <v>60</v>
      </c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140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15"/>
      <c r="B16" s="216"/>
      <c r="C16" s="246"/>
      <c r="D16" s="237"/>
      <c r="E16" s="237"/>
      <c r="F16" s="237"/>
      <c r="G16" s="237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142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29">
        <v>3</v>
      </c>
      <c r="B17" s="230" t="s">
        <v>150</v>
      </c>
      <c r="C17" s="244" t="s">
        <v>151</v>
      </c>
      <c r="D17" s="231" t="s">
        <v>145</v>
      </c>
      <c r="E17" s="232">
        <v>60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 t="s">
        <v>146</v>
      </c>
      <c r="S17" s="234" t="s">
        <v>137</v>
      </c>
      <c r="T17" s="235" t="s">
        <v>137</v>
      </c>
      <c r="U17" s="218">
        <v>2E-3</v>
      </c>
      <c r="V17" s="218">
        <f>ROUND(E17*U17,2)</f>
        <v>0.12</v>
      </c>
      <c r="W17" s="21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138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15"/>
      <c r="B18" s="216"/>
      <c r="C18" s="245" t="s">
        <v>149</v>
      </c>
      <c r="D18" s="220"/>
      <c r="E18" s="221">
        <v>60</v>
      </c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140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15"/>
      <c r="B19" s="216"/>
      <c r="C19" s="246"/>
      <c r="D19" s="237"/>
      <c r="E19" s="237"/>
      <c r="F19" s="237"/>
      <c r="G19" s="237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142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29">
        <v>4</v>
      </c>
      <c r="B20" s="230" t="s">
        <v>152</v>
      </c>
      <c r="C20" s="244" t="s">
        <v>153</v>
      </c>
      <c r="D20" s="231" t="s">
        <v>145</v>
      </c>
      <c r="E20" s="232">
        <v>60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4" t="s">
        <v>146</v>
      </c>
      <c r="S20" s="234" t="s">
        <v>137</v>
      </c>
      <c r="T20" s="235" t="s">
        <v>137</v>
      </c>
      <c r="U20" s="218">
        <v>1.5000000000000001E-2</v>
      </c>
      <c r="V20" s="218">
        <f>ROUND(E20*U20,2)</f>
        <v>0.9</v>
      </c>
      <c r="W20" s="21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138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15"/>
      <c r="B21" s="216"/>
      <c r="C21" s="245" t="s">
        <v>149</v>
      </c>
      <c r="D21" s="220"/>
      <c r="E21" s="221">
        <v>60</v>
      </c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140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15"/>
      <c r="B22" s="216"/>
      <c r="C22" s="246"/>
      <c r="D22" s="237"/>
      <c r="E22" s="237"/>
      <c r="F22" s="237"/>
      <c r="G22" s="237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142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ht="22.5" outlineLevel="1">
      <c r="A23" s="229">
        <v>5</v>
      </c>
      <c r="B23" s="230" t="s">
        <v>154</v>
      </c>
      <c r="C23" s="244" t="s">
        <v>155</v>
      </c>
      <c r="D23" s="231" t="s">
        <v>145</v>
      </c>
      <c r="E23" s="232">
        <v>60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4" t="s">
        <v>146</v>
      </c>
      <c r="S23" s="234" t="s">
        <v>137</v>
      </c>
      <c r="T23" s="235" t="s">
        <v>137</v>
      </c>
      <c r="U23" s="218">
        <v>3.5000000000000001E-3</v>
      </c>
      <c r="V23" s="218">
        <f>ROUND(E23*U23,2)</f>
        <v>0.21</v>
      </c>
      <c r="W23" s="21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138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15"/>
      <c r="B24" s="216"/>
      <c r="C24" s="247" t="s">
        <v>156</v>
      </c>
      <c r="D24" s="239"/>
      <c r="E24" s="239"/>
      <c r="F24" s="239"/>
      <c r="G24" s="239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148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15"/>
      <c r="B25" s="216"/>
      <c r="C25" s="245" t="s">
        <v>149</v>
      </c>
      <c r="D25" s="220"/>
      <c r="E25" s="221">
        <v>60</v>
      </c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140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15"/>
      <c r="B26" s="216"/>
      <c r="C26" s="246"/>
      <c r="D26" s="237"/>
      <c r="E26" s="237"/>
      <c r="F26" s="237"/>
      <c r="G26" s="237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142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29">
        <v>6</v>
      </c>
      <c r="B27" s="230" t="s">
        <v>157</v>
      </c>
      <c r="C27" s="244" t="s">
        <v>158</v>
      </c>
      <c r="D27" s="231" t="s">
        <v>135</v>
      </c>
      <c r="E27" s="232">
        <v>120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 t="s">
        <v>146</v>
      </c>
      <c r="S27" s="234" t="s">
        <v>137</v>
      </c>
      <c r="T27" s="235" t="s">
        <v>137</v>
      </c>
      <c r="U27" s="218">
        <v>9.5000000000000001E-2</v>
      </c>
      <c r="V27" s="218">
        <f>ROUND(E27*U27,2)</f>
        <v>11.4</v>
      </c>
      <c r="W27" s="21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138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15"/>
      <c r="B28" s="216"/>
      <c r="C28" s="247" t="s">
        <v>159</v>
      </c>
      <c r="D28" s="239"/>
      <c r="E28" s="239"/>
      <c r="F28" s="239"/>
      <c r="G28" s="239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148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15"/>
      <c r="B29" s="216"/>
      <c r="C29" s="245" t="s">
        <v>139</v>
      </c>
      <c r="D29" s="220"/>
      <c r="E29" s="221">
        <v>60</v>
      </c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140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15"/>
      <c r="B30" s="216"/>
      <c r="C30" s="245" t="s">
        <v>141</v>
      </c>
      <c r="D30" s="220"/>
      <c r="E30" s="221">
        <v>60</v>
      </c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140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15"/>
      <c r="B31" s="216"/>
      <c r="C31" s="246"/>
      <c r="D31" s="237"/>
      <c r="E31" s="237"/>
      <c r="F31" s="237"/>
      <c r="G31" s="237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142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29">
        <v>7</v>
      </c>
      <c r="B32" s="230" t="s">
        <v>160</v>
      </c>
      <c r="C32" s="244" t="s">
        <v>161</v>
      </c>
      <c r="D32" s="231" t="s">
        <v>135</v>
      </c>
      <c r="E32" s="232">
        <v>120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 t="s">
        <v>136</v>
      </c>
      <c r="S32" s="234" t="s">
        <v>137</v>
      </c>
      <c r="T32" s="235" t="s">
        <v>137</v>
      </c>
      <c r="U32" s="218">
        <v>5.7000000000000002E-2</v>
      </c>
      <c r="V32" s="218">
        <f>ROUND(E32*U32,2)</f>
        <v>6.84</v>
      </c>
      <c r="W32" s="21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138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15"/>
      <c r="B33" s="216"/>
      <c r="C33" s="245" t="s">
        <v>139</v>
      </c>
      <c r="D33" s="220"/>
      <c r="E33" s="221">
        <v>60</v>
      </c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140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15"/>
      <c r="B34" s="216"/>
      <c r="C34" s="245" t="s">
        <v>141</v>
      </c>
      <c r="D34" s="220"/>
      <c r="E34" s="221">
        <v>60</v>
      </c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140</v>
      </c>
      <c r="AH34" s="208">
        <v>0</v>
      </c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15"/>
      <c r="B35" s="216"/>
      <c r="C35" s="246"/>
      <c r="D35" s="237"/>
      <c r="E35" s="237"/>
      <c r="F35" s="237"/>
      <c r="G35" s="237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142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29">
        <v>8</v>
      </c>
      <c r="B36" s="230" t="s">
        <v>162</v>
      </c>
      <c r="C36" s="244" t="s">
        <v>163</v>
      </c>
      <c r="D36" s="231" t="s">
        <v>145</v>
      </c>
      <c r="E36" s="232">
        <v>60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4" t="s">
        <v>146</v>
      </c>
      <c r="S36" s="234" t="s">
        <v>137</v>
      </c>
      <c r="T36" s="235" t="s">
        <v>137</v>
      </c>
      <c r="U36" s="218">
        <v>0.252</v>
      </c>
      <c r="V36" s="218">
        <f>ROUND(E36*U36,2)</f>
        <v>15.12</v>
      </c>
      <c r="W36" s="21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138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15"/>
      <c r="B37" s="216"/>
      <c r="C37" s="247" t="s">
        <v>164</v>
      </c>
      <c r="D37" s="239"/>
      <c r="E37" s="239"/>
      <c r="F37" s="239"/>
      <c r="G37" s="239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148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38" t="str">
        <f>C37</f>
        <v>vysazených rostlin s případným naložením odpadu na dopravní prostředek, s odvezením do 20 km a se složením,</v>
      </c>
      <c r="BB37" s="208"/>
      <c r="BC37" s="208"/>
      <c r="BD37" s="208"/>
      <c r="BE37" s="208"/>
      <c r="BF37" s="208"/>
      <c r="BG37" s="208"/>
      <c r="BH37" s="208"/>
    </row>
    <row r="38" spans="1:60" outlineLevel="1">
      <c r="A38" s="215"/>
      <c r="B38" s="216"/>
      <c r="C38" s="245" t="s">
        <v>149</v>
      </c>
      <c r="D38" s="220"/>
      <c r="E38" s="221">
        <v>60</v>
      </c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140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15"/>
      <c r="B39" s="216"/>
      <c r="C39" s="246"/>
      <c r="D39" s="237"/>
      <c r="E39" s="237"/>
      <c r="F39" s="237"/>
      <c r="G39" s="237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142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29">
        <v>9</v>
      </c>
      <c r="B40" s="230" t="s">
        <v>165</v>
      </c>
      <c r="C40" s="244" t="s">
        <v>166</v>
      </c>
      <c r="D40" s="231" t="s">
        <v>167</v>
      </c>
      <c r="E40" s="232">
        <v>1.8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4" t="s">
        <v>146</v>
      </c>
      <c r="S40" s="234" t="s">
        <v>137</v>
      </c>
      <c r="T40" s="235" t="s">
        <v>137</v>
      </c>
      <c r="U40" s="218">
        <v>0.26</v>
      </c>
      <c r="V40" s="218">
        <f>ROUND(E40*U40,2)</f>
        <v>0.47</v>
      </c>
      <c r="W40" s="21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138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15"/>
      <c r="B41" s="216"/>
      <c r="C41" s="245" t="s">
        <v>168</v>
      </c>
      <c r="D41" s="220"/>
      <c r="E41" s="221">
        <v>1.8</v>
      </c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140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>
      <c r="A42" s="215"/>
      <c r="B42" s="216"/>
      <c r="C42" s="246"/>
      <c r="D42" s="237"/>
      <c r="E42" s="237"/>
      <c r="F42" s="237"/>
      <c r="G42" s="237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142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29">
        <v>10</v>
      </c>
      <c r="B43" s="230" t="s">
        <v>169</v>
      </c>
      <c r="C43" s="244" t="s">
        <v>170</v>
      </c>
      <c r="D43" s="231" t="s">
        <v>171</v>
      </c>
      <c r="E43" s="232">
        <v>60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4"/>
      <c r="S43" s="234" t="s">
        <v>172</v>
      </c>
      <c r="T43" s="235" t="s">
        <v>173</v>
      </c>
      <c r="U43" s="218">
        <v>0</v>
      </c>
      <c r="V43" s="218">
        <f>ROUND(E43*U43,2)</f>
        <v>0</v>
      </c>
      <c r="W43" s="21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174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15"/>
      <c r="B44" s="216"/>
      <c r="C44" s="245" t="s">
        <v>139</v>
      </c>
      <c r="D44" s="220"/>
      <c r="E44" s="221">
        <v>60</v>
      </c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140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15"/>
      <c r="B45" s="216"/>
      <c r="C45" s="246"/>
      <c r="D45" s="237"/>
      <c r="E45" s="237"/>
      <c r="F45" s="237"/>
      <c r="G45" s="237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142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29">
        <v>11</v>
      </c>
      <c r="B46" s="230" t="s">
        <v>175</v>
      </c>
      <c r="C46" s="244" t="s">
        <v>176</v>
      </c>
      <c r="D46" s="231" t="s">
        <v>171</v>
      </c>
      <c r="E46" s="232">
        <v>60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4"/>
      <c r="S46" s="234" t="s">
        <v>172</v>
      </c>
      <c r="T46" s="235" t="s">
        <v>173</v>
      </c>
      <c r="U46" s="218">
        <v>0</v>
      </c>
      <c r="V46" s="218">
        <f>ROUND(E46*U46,2)</f>
        <v>0</v>
      </c>
      <c r="W46" s="21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174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15"/>
      <c r="B47" s="216"/>
      <c r="C47" s="245" t="s">
        <v>141</v>
      </c>
      <c r="D47" s="220"/>
      <c r="E47" s="221">
        <v>60</v>
      </c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140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15"/>
      <c r="B48" s="216"/>
      <c r="C48" s="246"/>
      <c r="D48" s="237"/>
      <c r="E48" s="237"/>
      <c r="F48" s="237"/>
      <c r="G48" s="237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142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29">
        <v>12</v>
      </c>
      <c r="B49" s="230" t="s">
        <v>177</v>
      </c>
      <c r="C49" s="244" t="s">
        <v>178</v>
      </c>
      <c r="D49" s="231" t="s">
        <v>167</v>
      </c>
      <c r="E49" s="232">
        <v>9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0.60000000000000009</v>
      </c>
      <c r="O49" s="234">
        <f>ROUND(E49*N49,2)</f>
        <v>5.4</v>
      </c>
      <c r="P49" s="234">
        <v>0</v>
      </c>
      <c r="Q49" s="234">
        <f>ROUND(E49*P49,2)</f>
        <v>0</v>
      </c>
      <c r="R49" s="234" t="s">
        <v>179</v>
      </c>
      <c r="S49" s="234" t="s">
        <v>137</v>
      </c>
      <c r="T49" s="235" t="s">
        <v>137</v>
      </c>
      <c r="U49" s="218">
        <v>0</v>
      </c>
      <c r="V49" s="218">
        <f>ROUND(E49*U49,2)</f>
        <v>0</v>
      </c>
      <c r="W49" s="21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174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>
      <c r="A50" s="215"/>
      <c r="B50" s="216"/>
      <c r="C50" s="245" t="s">
        <v>180</v>
      </c>
      <c r="D50" s="220"/>
      <c r="E50" s="221">
        <v>9</v>
      </c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140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>
      <c r="A51" s="215"/>
      <c r="B51" s="216"/>
      <c r="C51" s="246"/>
      <c r="D51" s="237"/>
      <c r="E51" s="237"/>
      <c r="F51" s="237"/>
      <c r="G51" s="237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142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>
      <c r="A52" s="229">
        <v>13</v>
      </c>
      <c r="B52" s="230" t="s">
        <v>181</v>
      </c>
      <c r="C52" s="244" t="s">
        <v>182</v>
      </c>
      <c r="D52" s="231" t="s">
        <v>183</v>
      </c>
      <c r="E52" s="232">
        <v>3.0000000000000002E-2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34">
        <v>1</v>
      </c>
      <c r="O52" s="234">
        <f>ROUND(E52*N52,2)</f>
        <v>0.03</v>
      </c>
      <c r="P52" s="234">
        <v>0</v>
      </c>
      <c r="Q52" s="234">
        <f>ROUND(E52*P52,2)</f>
        <v>0</v>
      </c>
      <c r="R52" s="234" t="s">
        <v>179</v>
      </c>
      <c r="S52" s="234" t="s">
        <v>137</v>
      </c>
      <c r="T52" s="235" t="s">
        <v>137</v>
      </c>
      <c r="U52" s="218">
        <v>0</v>
      </c>
      <c r="V52" s="218">
        <f>ROUND(E52*U52,2)</f>
        <v>0</v>
      </c>
      <c r="W52" s="218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174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>
      <c r="A53" s="215"/>
      <c r="B53" s="216"/>
      <c r="C53" s="245" t="s">
        <v>184</v>
      </c>
      <c r="D53" s="220"/>
      <c r="E53" s="221">
        <v>0.02</v>
      </c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140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15"/>
      <c r="B54" s="216"/>
      <c r="C54" s="245" t="s">
        <v>185</v>
      </c>
      <c r="D54" s="220"/>
      <c r="E54" s="221">
        <v>0.02</v>
      </c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140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>
      <c r="A55" s="215"/>
      <c r="B55" s="216"/>
      <c r="C55" s="246"/>
      <c r="D55" s="237"/>
      <c r="E55" s="237"/>
      <c r="F55" s="237"/>
      <c r="G55" s="237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142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ht="22.5" outlineLevel="1">
      <c r="A56" s="229">
        <v>14</v>
      </c>
      <c r="B56" s="230" t="s">
        <v>186</v>
      </c>
      <c r="C56" s="244" t="s">
        <v>187</v>
      </c>
      <c r="D56" s="231" t="s">
        <v>188</v>
      </c>
      <c r="E56" s="232">
        <v>1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4">
        <v>1E-3</v>
      </c>
      <c r="O56" s="234">
        <f>ROUND(E56*N56,2)</f>
        <v>0</v>
      </c>
      <c r="P56" s="234">
        <v>0</v>
      </c>
      <c r="Q56" s="234">
        <f>ROUND(E56*P56,2)</f>
        <v>0</v>
      </c>
      <c r="R56" s="234" t="s">
        <v>179</v>
      </c>
      <c r="S56" s="234" t="s">
        <v>137</v>
      </c>
      <c r="T56" s="235" t="s">
        <v>137</v>
      </c>
      <c r="U56" s="218">
        <v>0</v>
      </c>
      <c r="V56" s="218">
        <f>ROUND(E56*U56,2)</f>
        <v>0</v>
      </c>
      <c r="W56" s="21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174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>
      <c r="A57" s="215"/>
      <c r="B57" s="216"/>
      <c r="C57" s="245" t="s">
        <v>189</v>
      </c>
      <c r="D57" s="220"/>
      <c r="E57" s="221">
        <v>1</v>
      </c>
      <c r="F57" s="218"/>
      <c r="G57" s="218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140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>
      <c r="A58" s="215"/>
      <c r="B58" s="216"/>
      <c r="C58" s="246"/>
      <c r="D58" s="237"/>
      <c r="E58" s="237"/>
      <c r="F58" s="237"/>
      <c r="G58" s="237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142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>
      <c r="A59" s="223" t="s">
        <v>131</v>
      </c>
      <c r="B59" s="224" t="s">
        <v>73</v>
      </c>
      <c r="C59" s="243" t="s">
        <v>74</v>
      </c>
      <c r="D59" s="225"/>
      <c r="E59" s="226"/>
      <c r="F59" s="227"/>
      <c r="G59" s="227">
        <f>SUMIF(AG60:AG63,"&lt;&gt;NOR",G60:G63)</f>
        <v>0</v>
      </c>
      <c r="H59" s="227"/>
      <c r="I59" s="227">
        <f>SUM(I60:I63)</f>
        <v>0</v>
      </c>
      <c r="J59" s="227"/>
      <c r="K59" s="227">
        <f>SUM(K60:K63)</f>
        <v>0</v>
      </c>
      <c r="L59" s="227"/>
      <c r="M59" s="227">
        <f>SUM(M60:M63)</f>
        <v>0</v>
      </c>
      <c r="N59" s="227"/>
      <c r="O59" s="227">
        <f>SUM(O60:O63)</f>
        <v>1.7</v>
      </c>
      <c r="P59" s="227"/>
      <c r="Q59" s="227">
        <f>SUM(Q60:Q63)</f>
        <v>0</v>
      </c>
      <c r="R59" s="227"/>
      <c r="S59" s="227"/>
      <c r="T59" s="228"/>
      <c r="U59" s="222"/>
      <c r="V59" s="222">
        <f>SUM(V60:V63)</f>
        <v>141.16999999999999</v>
      </c>
      <c r="W59" s="222"/>
      <c r="AG59" t="s">
        <v>132</v>
      </c>
    </row>
    <row r="60" spans="1:60" ht="22.5" outlineLevel="1">
      <c r="A60" s="229">
        <v>15</v>
      </c>
      <c r="B60" s="230" t="s">
        <v>190</v>
      </c>
      <c r="C60" s="244" t="s">
        <v>191</v>
      </c>
      <c r="D60" s="231" t="s">
        <v>145</v>
      </c>
      <c r="E60" s="232">
        <v>139.63640000000001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4">
        <v>1.2150000000000001E-2</v>
      </c>
      <c r="O60" s="234">
        <f>ROUND(E60*N60,2)</f>
        <v>1.7</v>
      </c>
      <c r="P60" s="234">
        <v>0</v>
      </c>
      <c r="Q60" s="234">
        <f>ROUND(E60*P60,2)</f>
        <v>0</v>
      </c>
      <c r="R60" s="234" t="s">
        <v>192</v>
      </c>
      <c r="S60" s="234" t="s">
        <v>137</v>
      </c>
      <c r="T60" s="235" t="s">
        <v>137</v>
      </c>
      <c r="U60" s="218">
        <v>1.0110000000000001</v>
      </c>
      <c r="V60" s="218">
        <f>ROUND(E60*U60,2)</f>
        <v>141.16999999999999</v>
      </c>
      <c r="W60" s="21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138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15"/>
      <c r="B61" s="216"/>
      <c r="C61" s="245" t="s">
        <v>193</v>
      </c>
      <c r="D61" s="220"/>
      <c r="E61" s="221">
        <v>62.88</v>
      </c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140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>
      <c r="A62" s="215"/>
      <c r="B62" s="216"/>
      <c r="C62" s="245" t="s">
        <v>194</v>
      </c>
      <c r="D62" s="220"/>
      <c r="E62" s="221">
        <v>76.760000000000005</v>
      </c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140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15"/>
      <c r="B63" s="216"/>
      <c r="C63" s="246"/>
      <c r="D63" s="237"/>
      <c r="E63" s="237"/>
      <c r="F63" s="237"/>
      <c r="G63" s="237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142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>
      <c r="A64" s="223" t="s">
        <v>131</v>
      </c>
      <c r="B64" s="224" t="s">
        <v>75</v>
      </c>
      <c r="C64" s="243" t="s">
        <v>76</v>
      </c>
      <c r="D64" s="225"/>
      <c r="E64" s="226"/>
      <c r="F64" s="227"/>
      <c r="G64" s="227">
        <f>SUMIF(AG65:AG156,"&lt;&gt;NOR",G65:G156)</f>
        <v>0</v>
      </c>
      <c r="H64" s="227"/>
      <c r="I64" s="227">
        <f>SUM(I65:I156)</f>
        <v>0</v>
      </c>
      <c r="J64" s="227"/>
      <c r="K64" s="227">
        <f>SUM(K65:K156)</f>
        <v>0</v>
      </c>
      <c r="L64" s="227"/>
      <c r="M64" s="227">
        <f>SUM(M65:M156)</f>
        <v>0</v>
      </c>
      <c r="N64" s="227"/>
      <c r="O64" s="227">
        <f>SUM(O65:O156)</f>
        <v>8.07</v>
      </c>
      <c r="P64" s="227"/>
      <c r="Q64" s="227">
        <f>SUM(Q65:Q156)</f>
        <v>0</v>
      </c>
      <c r="R64" s="227"/>
      <c r="S64" s="227"/>
      <c r="T64" s="228"/>
      <c r="U64" s="222"/>
      <c r="V64" s="222">
        <f>SUM(V65:V156)</f>
        <v>265.97000000000003</v>
      </c>
      <c r="W64" s="222"/>
      <c r="AG64" t="s">
        <v>132</v>
      </c>
    </row>
    <row r="65" spans="1:60" ht="22.5" outlineLevel="1">
      <c r="A65" s="229">
        <v>16</v>
      </c>
      <c r="B65" s="230" t="s">
        <v>195</v>
      </c>
      <c r="C65" s="244" t="s">
        <v>196</v>
      </c>
      <c r="D65" s="231" t="s">
        <v>145</v>
      </c>
      <c r="E65" s="232">
        <v>105.22500000000001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34">
        <v>3.0000000000000003E-4</v>
      </c>
      <c r="O65" s="234">
        <f>ROUND(E65*N65,2)</f>
        <v>0.03</v>
      </c>
      <c r="P65" s="234">
        <v>0</v>
      </c>
      <c r="Q65" s="234">
        <f>ROUND(E65*P65,2)</f>
        <v>0</v>
      </c>
      <c r="R65" s="234" t="s">
        <v>192</v>
      </c>
      <c r="S65" s="234" t="s">
        <v>137</v>
      </c>
      <c r="T65" s="235" t="s">
        <v>137</v>
      </c>
      <c r="U65" s="218">
        <v>8.900000000000001E-2</v>
      </c>
      <c r="V65" s="218">
        <f>ROUND(E65*U65,2)</f>
        <v>9.3699999999999992</v>
      </c>
      <c r="W65" s="21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138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15"/>
      <c r="B66" s="216"/>
      <c r="C66" s="247" t="s">
        <v>197</v>
      </c>
      <c r="D66" s="239"/>
      <c r="E66" s="239"/>
      <c r="F66" s="239"/>
      <c r="G66" s="239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148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15"/>
      <c r="B67" s="216"/>
      <c r="C67" s="245" t="s">
        <v>198</v>
      </c>
      <c r="D67" s="220"/>
      <c r="E67" s="221">
        <v>37.410000000000004</v>
      </c>
      <c r="F67" s="218"/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140</v>
      </c>
      <c r="AH67" s="208">
        <v>0</v>
      </c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>
      <c r="A68" s="215"/>
      <c r="B68" s="216"/>
      <c r="C68" s="245" t="s">
        <v>199</v>
      </c>
      <c r="D68" s="220"/>
      <c r="E68" s="221">
        <v>22.48</v>
      </c>
      <c r="F68" s="218"/>
      <c r="G68" s="218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140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>
      <c r="A69" s="215"/>
      <c r="B69" s="216"/>
      <c r="C69" s="245" t="s">
        <v>200</v>
      </c>
      <c r="D69" s="220"/>
      <c r="E69" s="221">
        <v>45.34</v>
      </c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140</v>
      </c>
      <c r="AH69" s="208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>
      <c r="A70" s="215"/>
      <c r="B70" s="216"/>
      <c r="C70" s="246"/>
      <c r="D70" s="237"/>
      <c r="E70" s="237"/>
      <c r="F70" s="237"/>
      <c r="G70" s="237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142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ht="22.5" outlineLevel="1">
      <c r="A71" s="229">
        <v>17</v>
      </c>
      <c r="B71" s="230" t="s">
        <v>201</v>
      </c>
      <c r="C71" s="244" t="s">
        <v>202</v>
      </c>
      <c r="D71" s="231" t="s">
        <v>145</v>
      </c>
      <c r="E71" s="232">
        <v>298.92500000000001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34">
        <v>3.0000000000000003E-4</v>
      </c>
      <c r="O71" s="234">
        <f>ROUND(E71*N71,2)</f>
        <v>0.09</v>
      </c>
      <c r="P71" s="234">
        <v>0</v>
      </c>
      <c r="Q71" s="234">
        <f>ROUND(E71*P71,2)</f>
        <v>0</v>
      </c>
      <c r="R71" s="234" t="s">
        <v>192</v>
      </c>
      <c r="S71" s="234" t="s">
        <v>137</v>
      </c>
      <c r="T71" s="235" t="s">
        <v>137</v>
      </c>
      <c r="U71" s="218">
        <v>7.0000000000000007E-2</v>
      </c>
      <c r="V71" s="218">
        <f>ROUND(E71*U71,2)</f>
        <v>20.92</v>
      </c>
      <c r="W71" s="21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138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>
      <c r="A72" s="215"/>
      <c r="B72" s="216"/>
      <c r="C72" s="247" t="s">
        <v>197</v>
      </c>
      <c r="D72" s="239"/>
      <c r="E72" s="239"/>
      <c r="F72" s="239"/>
      <c r="G72" s="239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148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>
      <c r="A73" s="215"/>
      <c r="B73" s="216"/>
      <c r="C73" s="245" t="s">
        <v>203</v>
      </c>
      <c r="D73" s="220"/>
      <c r="E73" s="221">
        <v>64.430000000000007</v>
      </c>
      <c r="F73" s="218"/>
      <c r="G73" s="218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18"/>
      <c r="V73" s="218"/>
      <c r="W73" s="21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140</v>
      </c>
      <c r="AH73" s="208">
        <v>0</v>
      </c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>
      <c r="A74" s="215"/>
      <c r="B74" s="216"/>
      <c r="C74" s="245" t="s">
        <v>204</v>
      </c>
      <c r="D74" s="220"/>
      <c r="E74" s="221">
        <v>63.470000000000006</v>
      </c>
      <c r="F74" s="218"/>
      <c r="G74" s="218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140</v>
      </c>
      <c r="AH74" s="208">
        <v>0</v>
      </c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>
      <c r="A75" s="215"/>
      <c r="B75" s="216"/>
      <c r="C75" s="245" t="s">
        <v>205</v>
      </c>
      <c r="D75" s="220"/>
      <c r="E75" s="221">
        <v>76.88000000000001</v>
      </c>
      <c r="F75" s="218"/>
      <c r="G75" s="218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140</v>
      </c>
      <c r="AH75" s="208">
        <v>0</v>
      </c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>
      <c r="A76" s="215"/>
      <c r="B76" s="216"/>
      <c r="C76" s="245" t="s">
        <v>206</v>
      </c>
      <c r="D76" s="220"/>
      <c r="E76" s="221">
        <v>94.15</v>
      </c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140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>
      <c r="A77" s="215"/>
      <c r="B77" s="216"/>
      <c r="C77" s="246"/>
      <c r="D77" s="237"/>
      <c r="E77" s="237"/>
      <c r="F77" s="237"/>
      <c r="G77" s="237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8"/>
      <c r="T77" s="218"/>
      <c r="U77" s="218"/>
      <c r="V77" s="218"/>
      <c r="W77" s="21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142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>
      <c r="A78" s="229">
        <v>18</v>
      </c>
      <c r="B78" s="230" t="s">
        <v>207</v>
      </c>
      <c r="C78" s="244" t="s">
        <v>208</v>
      </c>
      <c r="D78" s="231" t="s">
        <v>145</v>
      </c>
      <c r="E78" s="232">
        <v>63.84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4">
        <v>4.0000000000000003E-5</v>
      </c>
      <c r="O78" s="234">
        <f>ROUND(E78*N78,2)</f>
        <v>0</v>
      </c>
      <c r="P78" s="234">
        <v>0</v>
      </c>
      <c r="Q78" s="234">
        <f>ROUND(E78*P78,2)</f>
        <v>0</v>
      </c>
      <c r="R78" s="234" t="s">
        <v>192</v>
      </c>
      <c r="S78" s="234" t="s">
        <v>137</v>
      </c>
      <c r="T78" s="235" t="s">
        <v>137</v>
      </c>
      <c r="U78" s="218">
        <v>7.8000000000000014E-2</v>
      </c>
      <c r="V78" s="218">
        <f>ROUND(E78*U78,2)</f>
        <v>4.9800000000000004</v>
      </c>
      <c r="W78" s="218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138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ht="22.5" outlineLevel="1">
      <c r="A79" s="215"/>
      <c r="B79" s="216"/>
      <c r="C79" s="247" t="s">
        <v>209</v>
      </c>
      <c r="D79" s="239"/>
      <c r="E79" s="239"/>
      <c r="F79" s="239"/>
      <c r="G79" s="239"/>
      <c r="H79" s="218"/>
      <c r="I79" s="218"/>
      <c r="J79" s="218"/>
      <c r="K79" s="218"/>
      <c r="L79" s="218"/>
      <c r="M79" s="218"/>
      <c r="N79" s="218"/>
      <c r="O79" s="218"/>
      <c r="P79" s="218"/>
      <c r="Q79" s="218"/>
      <c r="R79" s="218"/>
      <c r="S79" s="218"/>
      <c r="T79" s="218"/>
      <c r="U79" s="218"/>
      <c r="V79" s="218"/>
      <c r="W79" s="218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148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38" t="str">
        <f>C79</f>
        <v>které se zřizují před úpravami povrchu, a obalení osazených dveřních zárubní před znečištěním při úpravách povrchu nástřikem plastických maltovin včetně pozdějšího odkrytí,</v>
      </c>
      <c r="BB79" s="208"/>
      <c r="BC79" s="208"/>
      <c r="BD79" s="208"/>
      <c r="BE79" s="208"/>
      <c r="BF79" s="208"/>
      <c r="BG79" s="208"/>
      <c r="BH79" s="208"/>
    </row>
    <row r="80" spans="1:60" outlineLevel="1">
      <c r="A80" s="215"/>
      <c r="B80" s="216"/>
      <c r="C80" s="245" t="s">
        <v>210</v>
      </c>
      <c r="D80" s="220"/>
      <c r="E80" s="221">
        <v>25.92</v>
      </c>
      <c r="F80" s="218"/>
      <c r="G80" s="218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140</v>
      </c>
      <c r="AH80" s="208">
        <v>0</v>
      </c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>
      <c r="A81" s="215"/>
      <c r="B81" s="216"/>
      <c r="C81" s="245" t="s">
        <v>211</v>
      </c>
      <c r="D81" s="220"/>
      <c r="E81" s="221">
        <v>5.7600000000000007</v>
      </c>
      <c r="F81" s="218"/>
      <c r="G81" s="218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140</v>
      </c>
      <c r="AH81" s="208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>
      <c r="A82" s="215"/>
      <c r="B82" s="216"/>
      <c r="C82" s="245" t="s">
        <v>212</v>
      </c>
      <c r="D82" s="220"/>
      <c r="E82" s="221">
        <v>11.520000000000001</v>
      </c>
      <c r="F82" s="218"/>
      <c r="G82" s="218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140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>
      <c r="A83" s="215"/>
      <c r="B83" s="216"/>
      <c r="C83" s="245" t="s">
        <v>213</v>
      </c>
      <c r="D83" s="220"/>
      <c r="E83" s="221">
        <v>20.64</v>
      </c>
      <c r="F83" s="218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140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>
      <c r="A84" s="215"/>
      <c r="B84" s="216"/>
      <c r="C84" s="246"/>
      <c r="D84" s="237"/>
      <c r="E84" s="237"/>
      <c r="F84" s="237"/>
      <c r="G84" s="237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142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>
      <c r="A85" s="229">
        <v>19</v>
      </c>
      <c r="B85" s="230" t="s">
        <v>214</v>
      </c>
      <c r="C85" s="244" t="s">
        <v>215</v>
      </c>
      <c r="D85" s="231" t="s">
        <v>145</v>
      </c>
      <c r="E85" s="232">
        <v>11.820400000000001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0.10712000000000001</v>
      </c>
      <c r="O85" s="234">
        <f>ROUND(E85*N85,2)</f>
        <v>1.27</v>
      </c>
      <c r="P85" s="234">
        <v>0</v>
      </c>
      <c r="Q85" s="234">
        <f>ROUND(E85*P85,2)</f>
        <v>0</v>
      </c>
      <c r="R85" s="234" t="s">
        <v>216</v>
      </c>
      <c r="S85" s="234" t="s">
        <v>137</v>
      </c>
      <c r="T85" s="235" t="s">
        <v>137</v>
      </c>
      <c r="U85" s="218">
        <v>0.80545000000000011</v>
      </c>
      <c r="V85" s="218">
        <f>ROUND(E85*U85,2)</f>
        <v>9.52</v>
      </c>
      <c r="W85" s="218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138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>
      <c r="A86" s="215"/>
      <c r="B86" s="216"/>
      <c r="C86" s="245" t="s">
        <v>217</v>
      </c>
      <c r="D86" s="220"/>
      <c r="E86" s="221"/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140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15"/>
      <c r="B87" s="216"/>
      <c r="C87" s="245" t="s">
        <v>218</v>
      </c>
      <c r="D87" s="220"/>
      <c r="E87" s="221">
        <v>4.5900000000000007</v>
      </c>
      <c r="F87" s="218"/>
      <c r="G87" s="218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140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>
      <c r="A88" s="215"/>
      <c r="B88" s="216"/>
      <c r="C88" s="245" t="s">
        <v>219</v>
      </c>
      <c r="D88" s="220"/>
      <c r="E88" s="221">
        <v>1.1200000000000001</v>
      </c>
      <c r="F88" s="218"/>
      <c r="G88" s="218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140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>
      <c r="A89" s="215"/>
      <c r="B89" s="216"/>
      <c r="C89" s="245" t="s">
        <v>220</v>
      </c>
      <c r="D89" s="220"/>
      <c r="E89" s="221">
        <v>2.27</v>
      </c>
      <c r="F89" s="218"/>
      <c r="G89" s="218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140</v>
      </c>
      <c r="AH89" s="208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>
      <c r="A90" s="215"/>
      <c r="B90" s="216"/>
      <c r="C90" s="245" t="s">
        <v>221</v>
      </c>
      <c r="D90" s="220"/>
      <c r="E90" s="221">
        <v>3.8400000000000003</v>
      </c>
      <c r="F90" s="218"/>
      <c r="G90" s="218"/>
      <c r="H90" s="218"/>
      <c r="I90" s="218"/>
      <c r="J90" s="218"/>
      <c r="K90" s="218"/>
      <c r="L90" s="218"/>
      <c r="M90" s="218"/>
      <c r="N90" s="218"/>
      <c r="O90" s="218"/>
      <c r="P90" s="218"/>
      <c r="Q90" s="218"/>
      <c r="R90" s="218"/>
      <c r="S90" s="218"/>
      <c r="T90" s="218"/>
      <c r="U90" s="218"/>
      <c r="V90" s="218"/>
      <c r="W90" s="21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140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>
      <c r="A91" s="215"/>
      <c r="B91" s="216"/>
      <c r="C91" s="246"/>
      <c r="D91" s="237"/>
      <c r="E91" s="237"/>
      <c r="F91" s="237"/>
      <c r="G91" s="237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142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ht="22.5" outlineLevel="1">
      <c r="A92" s="229">
        <v>20</v>
      </c>
      <c r="B92" s="230" t="s">
        <v>222</v>
      </c>
      <c r="C92" s="244" t="s">
        <v>223</v>
      </c>
      <c r="D92" s="231" t="s">
        <v>145</v>
      </c>
      <c r="E92" s="232">
        <v>11.820400000000001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21</v>
      </c>
      <c r="M92" s="234">
        <f>G92*(1+L92/100)</f>
        <v>0</v>
      </c>
      <c r="N92" s="234">
        <v>6.9760000000000003E-2</v>
      </c>
      <c r="O92" s="234">
        <f>ROUND(E92*N92,2)</f>
        <v>0.82</v>
      </c>
      <c r="P92" s="234">
        <v>0</v>
      </c>
      <c r="Q92" s="234">
        <f>ROUND(E92*P92,2)</f>
        <v>0</v>
      </c>
      <c r="R92" s="234" t="s">
        <v>216</v>
      </c>
      <c r="S92" s="234" t="s">
        <v>137</v>
      </c>
      <c r="T92" s="235" t="s">
        <v>137</v>
      </c>
      <c r="U92" s="218">
        <v>2.6916200000000003</v>
      </c>
      <c r="V92" s="218">
        <f>ROUND(E92*U92,2)</f>
        <v>31.82</v>
      </c>
      <c r="W92" s="218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138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>
      <c r="A93" s="215"/>
      <c r="B93" s="216"/>
      <c r="C93" s="247" t="s">
        <v>224</v>
      </c>
      <c r="D93" s="239"/>
      <c r="E93" s="239"/>
      <c r="F93" s="239"/>
      <c r="G93" s="239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148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>
      <c r="A94" s="215"/>
      <c r="B94" s="216"/>
      <c r="C94" s="245" t="s">
        <v>217</v>
      </c>
      <c r="D94" s="220"/>
      <c r="E94" s="221"/>
      <c r="F94" s="218"/>
      <c r="G94" s="21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140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>
      <c r="A95" s="215"/>
      <c r="B95" s="216"/>
      <c r="C95" s="245" t="s">
        <v>218</v>
      </c>
      <c r="D95" s="220"/>
      <c r="E95" s="221">
        <v>4.5900000000000007</v>
      </c>
      <c r="F95" s="218"/>
      <c r="G95" s="218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140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>
      <c r="A96" s="215"/>
      <c r="B96" s="216"/>
      <c r="C96" s="245" t="s">
        <v>219</v>
      </c>
      <c r="D96" s="220"/>
      <c r="E96" s="221">
        <v>1.1200000000000001</v>
      </c>
      <c r="F96" s="218"/>
      <c r="G96" s="218"/>
      <c r="H96" s="218"/>
      <c r="I96" s="218"/>
      <c r="J96" s="218"/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140</v>
      </c>
      <c r="AH96" s="208">
        <v>0</v>
      </c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>
      <c r="A97" s="215"/>
      <c r="B97" s="216"/>
      <c r="C97" s="245" t="s">
        <v>220</v>
      </c>
      <c r="D97" s="220"/>
      <c r="E97" s="221">
        <v>2.27</v>
      </c>
      <c r="F97" s="218"/>
      <c r="G97" s="218"/>
      <c r="H97" s="218"/>
      <c r="I97" s="218"/>
      <c r="J97" s="218"/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140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15"/>
      <c r="B98" s="216"/>
      <c r="C98" s="245" t="s">
        <v>221</v>
      </c>
      <c r="D98" s="220"/>
      <c r="E98" s="221">
        <v>3.8400000000000003</v>
      </c>
      <c r="F98" s="218"/>
      <c r="G98" s="218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140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>
      <c r="A99" s="215"/>
      <c r="B99" s="216"/>
      <c r="C99" s="246"/>
      <c r="D99" s="237"/>
      <c r="E99" s="237"/>
      <c r="F99" s="237"/>
      <c r="G99" s="237"/>
      <c r="H99" s="218"/>
      <c r="I99" s="218"/>
      <c r="J99" s="218"/>
      <c r="K99" s="218"/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142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ht="22.5" outlineLevel="1">
      <c r="A100" s="229">
        <v>21</v>
      </c>
      <c r="B100" s="230" t="s">
        <v>225</v>
      </c>
      <c r="C100" s="244" t="s">
        <v>226</v>
      </c>
      <c r="D100" s="231" t="s">
        <v>145</v>
      </c>
      <c r="E100" s="232">
        <v>105.22500000000001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34">
        <v>7.9100000000000004E-3</v>
      </c>
      <c r="O100" s="234">
        <f>ROUND(E100*N100,2)</f>
        <v>0.83</v>
      </c>
      <c r="P100" s="234">
        <v>0</v>
      </c>
      <c r="Q100" s="234">
        <f>ROUND(E100*P100,2)</f>
        <v>0</v>
      </c>
      <c r="R100" s="234" t="s">
        <v>192</v>
      </c>
      <c r="S100" s="234" t="s">
        <v>137</v>
      </c>
      <c r="T100" s="235" t="s">
        <v>137</v>
      </c>
      <c r="U100" s="218">
        <v>0.38100000000000001</v>
      </c>
      <c r="V100" s="218">
        <f>ROUND(E100*U100,2)</f>
        <v>40.090000000000003</v>
      </c>
      <c r="W100" s="21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138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ht="22.5" outlineLevel="1">
      <c r="A101" s="215"/>
      <c r="B101" s="216"/>
      <c r="C101" s="247" t="s">
        <v>227</v>
      </c>
      <c r="D101" s="239"/>
      <c r="E101" s="239"/>
      <c r="F101" s="239"/>
      <c r="G101" s="239"/>
      <c r="H101" s="218"/>
      <c r="I101" s="218"/>
      <c r="J101" s="218"/>
      <c r="K101" s="218"/>
      <c r="L101" s="218"/>
      <c r="M101" s="218"/>
      <c r="N101" s="218"/>
      <c r="O101" s="218"/>
      <c r="P101" s="218"/>
      <c r="Q101" s="218"/>
      <c r="R101" s="218"/>
      <c r="S101" s="218"/>
      <c r="T101" s="218"/>
      <c r="U101" s="218"/>
      <c r="V101" s="218"/>
      <c r="W101" s="21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148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38" t="str">
        <f>C101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01" s="208"/>
      <c r="BC101" s="208"/>
      <c r="BD101" s="208"/>
      <c r="BE101" s="208"/>
      <c r="BF101" s="208"/>
      <c r="BG101" s="208"/>
      <c r="BH101" s="208"/>
    </row>
    <row r="102" spans="1:60" outlineLevel="1">
      <c r="A102" s="215"/>
      <c r="B102" s="216"/>
      <c r="C102" s="245" t="s">
        <v>198</v>
      </c>
      <c r="D102" s="220"/>
      <c r="E102" s="221">
        <v>37.410000000000004</v>
      </c>
      <c r="F102" s="218"/>
      <c r="G102" s="218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140</v>
      </c>
      <c r="AH102" s="208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>
      <c r="A103" s="215"/>
      <c r="B103" s="216"/>
      <c r="C103" s="245" t="s">
        <v>199</v>
      </c>
      <c r="D103" s="220"/>
      <c r="E103" s="221">
        <v>22.48</v>
      </c>
      <c r="F103" s="218"/>
      <c r="G103" s="218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218"/>
      <c r="S103" s="218"/>
      <c r="T103" s="218"/>
      <c r="U103" s="218"/>
      <c r="V103" s="218"/>
      <c r="W103" s="21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140</v>
      </c>
      <c r="AH103" s="208">
        <v>0</v>
      </c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>
      <c r="A104" s="215"/>
      <c r="B104" s="216"/>
      <c r="C104" s="245" t="s">
        <v>200</v>
      </c>
      <c r="D104" s="220"/>
      <c r="E104" s="221">
        <v>45.34</v>
      </c>
      <c r="F104" s="218"/>
      <c r="G104" s="218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140</v>
      </c>
      <c r="AH104" s="208">
        <v>0</v>
      </c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>
      <c r="A105" s="215"/>
      <c r="B105" s="216"/>
      <c r="C105" s="246"/>
      <c r="D105" s="237"/>
      <c r="E105" s="237"/>
      <c r="F105" s="237"/>
      <c r="G105" s="237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142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ht="22.5" outlineLevel="1">
      <c r="A106" s="229">
        <v>22</v>
      </c>
      <c r="B106" s="230" t="s">
        <v>228</v>
      </c>
      <c r="C106" s="244" t="s">
        <v>229</v>
      </c>
      <c r="D106" s="231" t="s">
        <v>145</v>
      </c>
      <c r="E106" s="232">
        <v>11.820400000000001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21</v>
      </c>
      <c r="M106" s="234">
        <f>G106*(1+L106/100)</f>
        <v>0</v>
      </c>
      <c r="N106" s="234">
        <v>4.1100000000000008E-3</v>
      </c>
      <c r="O106" s="234">
        <f>ROUND(E106*N106,2)</f>
        <v>0.05</v>
      </c>
      <c r="P106" s="234">
        <v>0</v>
      </c>
      <c r="Q106" s="234">
        <f>ROUND(E106*P106,2)</f>
        <v>0</v>
      </c>
      <c r="R106" s="234" t="s">
        <v>192</v>
      </c>
      <c r="S106" s="234" t="s">
        <v>137</v>
      </c>
      <c r="T106" s="235" t="s">
        <v>137</v>
      </c>
      <c r="U106" s="218">
        <v>0.48400000000000004</v>
      </c>
      <c r="V106" s="218">
        <f>ROUND(E106*U106,2)</f>
        <v>5.72</v>
      </c>
      <c r="W106" s="21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138</v>
      </c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>
      <c r="A107" s="215"/>
      <c r="B107" s="216"/>
      <c r="C107" s="247" t="s">
        <v>230</v>
      </c>
      <c r="D107" s="239"/>
      <c r="E107" s="239"/>
      <c r="F107" s="239"/>
      <c r="G107" s="239"/>
      <c r="H107" s="218"/>
      <c r="I107" s="218"/>
      <c r="J107" s="218"/>
      <c r="K107" s="218"/>
      <c r="L107" s="218"/>
      <c r="M107" s="218"/>
      <c r="N107" s="218"/>
      <c r="O107" s="218"/>
      <c r="P107" s="218"/>
      <c r="Q107" s="218"/>
      <c r="R107" s="218"/>
      <c r="S107" s="218"/>
      <c r="T107" s="218"/>
      <c r="U107" s="218"/>
      <c r="V107" s="218"/>
      <c r="W107" s="21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148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>
      <c r="A108" s="215"/>
      <c r="B108" s="216"/>
      <c r="C108" s="245" t="s">
        <v>217</v>
      </c>
      <c r="D108" s="220"/>
      <c r="E108" s="221"/>
      <c r="F108" s="218"/>
      <c r="G108" s="218"/>
      <c r="H108" s="218"/>
      <c r="I108" s="218"/>
      <c r="J108" s="218"/>
      <c r="K108" s="218"/>
      <c r="L108" s="218"/>
      <c r="M108" s="218"/>
      <c r="N108" s="218"/>
      <c r="O108" s="218"/>
      <c r="P108" s="218"/>
      <c r="Q108" s="218"/>
      <c r="R108" s="218"/>
      <c r="S108" s="218"/>
      <c r="T108" s="218"/>
      <c r="U108" s="218"/>
      <c r="V108" s="218"/>
      <c r="W108" s="21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140</v>
      </c>
      <c r="AH108" s="208">
        <v>0</v>
      </c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>
      <c r="A109" s="215"/>
      <c r="B109" s="216"/>
      <c r="C109" s="245" t="s">
        <v>218</v>
      </c>
      <c r="D109" s="220"/>
      <c r="E109" s="221">
        <v>4.5900000000000007</v>
      </c>
      <c r="F109" s="218"/>
      <c r="G109" s="218"/>
      <c r="H109" s="218"/>
      <c r="I109" s="218"/>
      <c r="J109" s="218"/>
      <c r="K109" s="218"/>
      <c r="L109" s="218"/>
      <c r="M109" s="218"/>
      <c r="N109" s="218"/>
      <c r="O109" s="218"/>
      <c r="P109" s="218"/>
      <c r="Q109" s="218"/>
      <c r="R109" s="218"/>
      <c r="S109" s="218"/>
      <c r="T109" s="218"/>
      <c r="U109" s="218"/>
      <c r="V109" s="218"/>
      <c r="W109" s="21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140</v>
      </c>
      <c r="AH109" s="208">
        <v>0</v>
      </c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>
      <c r="A110" s="215"/>
      <c r="B110" s="216"/>
      <c r="C110" s="245" t="s">
        <v>219</v>
      </c>
      <c r="D110" s="220"/>
      <c r="E110" s="221">
        <v>1.1200000000000001</v>
      </c>
      <c r="F110" s="218"/>
      <c r="G110" s="218"/>
      <c r="H110" s="218"/>
      <c r="I110" s="218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140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>
      <c r="A111" s="215"/>
      <c r="B111" s="216"/>
      <c r="C111" s="245" t="s">
        <v>220</v>
      </c>
      <c r="D111" s="220"/>
      <c r="E111" s="221">
        <v>2.27</v>
      </c>
      <c r="F111" s="218"/>
      <c r="G111" s="218"/>
      <c r="H111" s="218"/>
      <c r="I111" s="218"/>
      <c r="J111" s="218"/>
      <c r="K111" s="218"/>
      <c r="L111" s="218"/>
      <c r="M111" s="218"/>
      <c r="N111" s="218"/>
      <c r="O111" s="218"/>
      <c r="P111" s="218"/>
      <c r="Q111" s="218"/>
      <c r="R111" s="218"/>
      <c r="S111" s="218"/>
      <c r="T111" s="218"/>
      <c r="U111" s="218"/>
      <c r="V111" s="218"/>
      <c r="W111" s="21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140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>
      <c r="A112" s="215"/>
      <c r="B112" s="216"/>
      <c r="C112" s="245" t="s">
        <v>221</v>
      </c>
      <c r="D112" s="220"/>
      <c r="E112" s="221">
        <v>3.8400000000000003</v>
      </c>
      <c r="F112" s="218"/>
      <c r="G112" s="218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18"/>
      <c r="V112" s="218"/>
      <c r="W112" s="21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140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>
      <c r="A113" s="215"/>
      <c r="B113" s="216"/>
      <c r="C113" s="246"/>
      <c r="D113" s="237"/>
      <c r="E113" s="237"/>
      <c r="F113" s="237"/>
      <c r="G113" s="237"/>
      <c r="H113" s="218"/>
      <c r="I113" s="218"/>
      <c r="J113" s="218"/>
      <c r="K113" s="218"/>
      <c r="L113" s="218"/>
      <c r="M113" s="218"/>
      <c r="N113" s="218"/>
      <c r="O113" s="218"/>
      <c r="P113" s="218"/>
      <c r="Q113" s="218"/>
      <c r="R113" s="218"/>
      <c r="S113" s="218"/>
      <c r="T113" s="218"/>
      <c r="U113" s="218"/>
      <c r="V113" s="218"/>
      <c r="W113" s="21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142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ht="22.5" outlineLevel="1">
      <c r="A114" s="229">
        <v>23</v>
      </c>
      <c r="B114" s="230" t="s">
        <v>231</v>
      </c>
      <c r="C114" s="244" t="s">
        <v>232</v>
      </c>
      <c r="D114" s="231" t="s">
        <v>145</v>
      </c>
      <c r="E114" s="232">
        <v>14.946300000000001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34">
        <v>0.10712000000000001</v>
      </c>
      <c r="O114" s="234">
        <f>ROUND(E114*N114,2)</f>
        <v>1.6</v>
      </c>
      <c r="P114" s="234">
        <v>0</v>
      </c>
      <c r="Q114" s="234">
        <f>ROUND(E114*P114,2)</f>
        <v>0</v>
      </c>
      <c r="R114" s="234" t="s">
        <v>216</v>
      </c>
      <c r="S114" s="234" t="s">
        <v>137</v>
      </c>
      <c r="T114" s="235" t="s">
        <v>137</v>
      </c>
      <c r="U114" s="218">
        <v>0.69998000000000005</v>
      </c>
      <c r="V114" s="218">
        <f>ROUND(E114*U114,2)</f>
        <v>10.46</v>
      </c>
      <c r="W114" s="21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138</v>
      </c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>
      <c r="A115" s="215"/>
      <c r="B115" s="216"/>
      <c r="C115" s="247" t="s">
        <v>233</v>
      </c>
      <c r="D115" s="239"/>
      <c r="E115" s="239"/>
      <c r="F115" s="239"/>
      <c r="G115" s="239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148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>
      <c r="A116" s="215"/>
      <c r="B116" s="216"/>
      <c r="C116" s="245" t="s">
        <v>217</v>
      </c>
      <c r="D116" s="220"/>
      <c r="E116" s="221"/>
      <c r="F116" s="218"/>
      <c r="G116" s="218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140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>
      <c r="A117" s="215"/>
      <c r="B117" s="216"/>
      <c r="C117" s="245" t="s">
        <v>234</v>
      </c>
      <c r="D117" s="220"/>
      <c r="E117" s="221">
        <v>3.22</v>
      </c>
      <c r="F117" s="218"/>
      <c r="G117" s="21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140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>
      <c r="A118" s="215"/>
      <c r="B118" s="216"/>
      <c r="C118" s="245" t="s">
        <v>235</v>
      </c>
      <c r="D118" s="220"/>
      <c r="E118" s="221">
        <v>3.1700000000000004</v>
      </c>
      <c r="F118" s="218"/>
      <c r="G118" s="218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140</v>
      </c>
      <c r="AH118" s="208">
        <v>0</v>
      </c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>
      <c r="A119" s="215"/>
      <c r="B119" s="216"/>
      <c r="C119" s="245" t="s">
        <v>236</v>
      </c>
      <c r="D119" s="220"/>
      <c r="E119" s="221">
        <v>3.8400000000000003</v>
      </c>
      <c r="F119" s="218"/>
      <c r="G119" s="218"/>
      <c r="H119" s="218"/>
      <c r="I119" s="218"/>
      <c r="J119" s="218"/>
      <c r="K119" s="218"/>
      <c r="L119" s="218"/>
      <c r="M119" s="218"/>
      <c r="N119" s="218"/>
      <c r="O119" s="218"/>
      <c r="P119" s="218"/>
      <c r="Q119" s="218"/>
      <c r="R119" s="218"/>
      <c r="S119" s="218"/>
      <c r="T119" s="218"/>
      <c r="U119" s="218"/>
      <c r="V119" s="218"/>
      <c r="W119" s="218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140</v>
      </c>
      <c r="AH119" s="208">
        <v>0</v>
      </c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>
      <c r="A120" s="215"/>
      <c r="B120" s="216"/>
      <c r="C120" s="245" t="s">
        <v>237</v>
      </c>
      <c r="D120" s="220"/>
      <c r="E120" s="221">
        <v>4.7100000000000009</v>
      </c>
      <c r="F120" s="218"/>
      <c r="G120" s="218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140</v>
      </c>
      <c r="AH120" s="208">
        <v>0</v>
      </c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>
      <c r="A121" s="215"/>
      <c r="B121" s="216"/>
      <c r="C121" s="246"/>
      <c r="D121" s="237"/>
      <c r="E121" s="237"/>
      <c r="F121" s="237"/>
      <c r="G121" s="237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142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>
      <c r="A122" s="229">
        <v>24</v>
      </c>
      <c r="B122" s="230" t="s">
        <v>238</v>
      </c>
      <c r="C122" s="244" t="s">
        <v>239</v>
      </c>
      <c r="D122" s="231" t="s">
        <v>145</v>
      </c>
      <c r="E122" s="232">
        <v>14.946300000000001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21</v>
      </c>
      <c r="M122" s="234">
        <f>G122*(1+L122/100)</f>
        <v>0</v>
      </c>
      <c r="N122" s="234">
        <v>5.4970000000000005E-2</v>
      </c>
      <c r="O122" s="234">
        <f>ROUND(E122*N122,2)</f>
        <v>0.82</v>
      </c>
      <c r="P122" s="234">
        <v>0</v>
      </c>
      <c r="Q122" s="234">
        <f>ROUND(E122*P122,2)</f>
        <v>0</v>
      </c>
      <c r="R122" s="234" t="s">
        <v>216</v>
      </c>
      <c r="S122" s="234" t="s">
        <v>137</v>
      </c>
      <c r="T122" s="235" t="s">
        <v>137</v>
      </c>
      <c r="U122" s="218">
        <v>1.7429000000000001</v>
      </c>
      <c r="V122" s="218">
        <f>ROUND(E122*U122,2)</f>
        <v>26.05</v>
      </c>
      <c r="W122" s="21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138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>
      <c r="A123" s="215"/>
      <c r="B123" s="216"/>
      <c r="C123" s="247" t="s">
        <v>224</v>
      </c>
      <c r="D123" s="239"/>
      <c r="E123" s="239"/>
      <c r="F123" s="239"/>
      <c r="G123" s="239"/>
      <c r="H123" s="218"/>
      <c r="I123" s="218"/>
      <c r="J123" s="218"/>
      <c r="K123" s="218"/>
      <c r="L123" s="218"/>
      <c r="M123" s="218"/>
      <c r="N123" s="218"/>
      <c r="O123" s="218"/>
      <c r="P123" s="218"/>
      <c r="Q123" s="218"/>
      <c r="R123" s="218"/>
      <c r="S123" s="218"/>
      <c r="T123" s="218"/>
      <c r="U123" s="218"/>
      <c r="V123" s="218"/>
      <c r="W123" s="21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148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>
      <c r="A124" s="215"/>
      <c r="B124" s="216"/>
      <c r="C124" s="245" t="s">
        <v>217</v>
      </c>
      <c r="D124" s="220"/>
      <c r="E124" s="221"/>
      <c r="F124" s="218"/>
      <c r="G124" s="218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140</v>
      </c>
      <c r="AH124" s="208">
        <v>0</v>
      </c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>
      <c r="A125" s="215"/>
      <c r="B125" s="216"/>
      <c r="C125" s="245" t="s">
        <v>234</v>
      </c>
      <c r="D125" s="220"/>
      <c r="E125" s="221">
        <v>3.22</v>
      </c>
      <c r="F125" s="218"/>
      <c r="G125" s="218"/>
      <c r="H125" s="218"/>
      <c r="I125" s="218"/>
      <c r="J125" s="218"/>
      <c r="K125" s="218"/>
      <c r="L125" s="218"/>
      <c r="M125" s="218"/>
      <c r="N125" s="218"/>
      <c r="O125" s="218"/>
      <c r="P125" s="218"/>
      <c r="Q125" s="218"/>
      <c r="R125" s="218"/>
      <c r="S125" s="218"/>
      <c r="T125" s="218"/>
      <c r="U125" s="218"/>
      <c r="V125" s="218"/>
      <c r="W125" s="21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140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>
      <c r="A126" s="215"/>
      <c r="B126" s="216"/>
      <c r="C126" s="245" t="s">
        <v>235</v>
      </c>
      <c r="D126" s="220"/>
      <c r="E126" s="221">
        <v>3.1700000000000004</v>
      </c>
      <c r="F126" s="218"/>
      <c r="G126" s="218"/>
      <c r="H126" s="218"/>
      <c r="I126" s="218"/>
      <c r="J126" s="218"/>
      <c r="K126" s="218"/>
      <c r="L126" s="218"/>
      <c r="M126" s="218"/>
      <c r="N126" s="218"/>
      <c r="O126" s="218"/>
      <c r="P126" s="218"/>
      <c r="Q126" s="218"/>
      <c r="R126" s="218"/>
      <c r="S126" s="218"/>
      <c r="T126" s="218"/>
      <c r="U126" s="218"/>
      <c r="V126" s="218"/>
      <c r="W126" s="21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140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>
      <c r="A127" s="215"/>
      <c r="B127" s="216"/>
      <c r="C127" s="245" t="s">
        <v>236</v>
      </c>
      <c r="D127" s="220"/>
      <c r="E127" s="221">
        <v>3.8400000000000003</v>
      </c>
      <c r="F127" s="218"/>
      <c r="G127" s="218"/>
      <c r="H127" s="218"/>
      <c r="I127" s="218"/>
      <c r="J127" s="218"/>
      <c r="K127" s="218"/>
      <c r="L127" s="218"/>
      <c r="M127" s="218"/>
      <c r="N127" s="218"/>
      <c r="O127" s="218"/>
      <c r="P127" s="218"/>
      <c r="Q127" s="218"/>
      <c r="R127" s="218"/>
      <c r="S127" s="218"/>
      <c r="T127" s="218"/>
      <c r="U127" s="218"/>
      <c r="V127" s="218"/>
      <c r="W127" s="21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140</v>
      </c>
      <c r="AH127" s="208">
        <v>0</v>
      </c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>
      <c r="A128" s="215"/>
      <c r="B128" s="216"/>
      <c r="C128" s="245" t="s">
        <v>237</v>
      </c>
      <c r="D128" s="220"/>
      <c r="E128" s="221">
        <v>4.7100000000000009</v>
      </c>
      <c r="F128" s="218"/>
      <c r="G128" s="218"/>
      <c r="H128" s="218"/>
      <c r="I128" s="218"/>
      <c r="J128" s="218"/>
      <c r="K128" s="218"/>
      <c r="L128" s="218"/>
      <c r="M128" s="218"/>
      <c r="N128" s="218"/>
      <c r="O128" s="218"/>
      <c r="P128" s="218"/>
      <c r="Q128" s="218"/>
      <c r="R128" s="218"/>
      <c r="S128" s="218"/>
      <c r="T128" s="218"/>
      <c r="U128" s="218"/>
      <c r="V128" s="218"/>
      <c r="W128" s="21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140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>
      <c r="A129" s="215"/>
      <c r="B129" s="216"/>
      <c r="C129" s="246"/>
      <c r="D129" s="237"/>
      <c r="E129" s="237"/>
      <c r="F129" s="237"/>
      <c r="G129" s="237"/>
      <c r="H129" s="218"/>
      <c r="I129" s="218"/>
      <c r="J129" s="218"/>
      <c r="K129" s="218"/>
      <c r="L129" s="218"/>
      <c r="M129" s="218"/>
      <c r="N129" s="218"/>
      <c r="O129" s="218"/>
      <c r="P129" s="218"/>
      <c r="Q129" s="218"/>
      <c r="R129" s="218"/>
      <c r="S129" s="218"/>
      <c r="T129" s="218"/>
      <c r="U129" s="218"/>
      <c r="V129" s="218"/>
      <c r="W129" s="21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142</v>
      </c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>
      <c r="A130" s="229">
        <v>25</v>
      </c>
      <c r="B130" s="230" t="s">
        <v>240</v>
      </c>
      <c r="C130" s="244" t="s">
        <v>241</v>
      </c>
      <c r="D130" s="231" t="s">
        <v>145</v>
      </c>
      <c r="E130" s="232">
        <v>10.32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21</v>
      </c>
      <c r="M130" s="234">
        <f>G130*(1+L130/100)</f>
        <v>0</v>
      </c>
      <c r="N130" s="234">
        <v>4.5580000000000002E-2</v>
      </c>
      <c r="O130" s="234">
        <f>ROUND(E130*N130,2)</f>
        <v>0.47</v>
      </c>
      <c r="P130" s="234">
        <v>0</v>
      </c>
      <c r="Q130" s="234">
        <f>ROUND(E130*P130,2)</f>
        <v>0</v>
      </c>
      <c r="R130" s="234" t="s">
        <v>192</v>
      </c>
      <c r="S130" s="234" t="s">
        <v>137</v>
      </c>
      <c r="T130" s="235" t="s">
        <v>137</v>
      </c>
      <c r="U130" s="218">
        <v>0.6080000000000001</v>
      </c>
      <c r="V130" s="218">
        <f>ROUND(E130*U130,2)</f>
        <v>6.27</v>
      </c>
      <c r="W130" s="21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138</v>
      </c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>
      <c r="A131" s="215"/>
      <c r="B131" s="216"/>
      <c r="C131" s="247" t="s">
        <v>242</v>
      </c>
      <c r="D131" s="239"/>
      <c r="E131" s="239"/>
      <c r="F131" s="239"/>
      <c r="G131" s="239"/>
      <c r="H131" s="218"/>
      <c r="I131" s="218"/>
      <c r="J131" s="218"/>
      <c r="K131" s="218"/>
      <c r="L131" s="218"/>
      <c r="M131" s="218"/>
      <c r="N131" s="218"/>
      <c r="O131" s="218"/>
      <c r="P131" s="218"/>
      <c r="Q131" s="218"/>
      <c r="R131" s="218"/>
      <c r="S131" s="218"/>
      <c r="T131" s="218"/>
      <c r="U131" s="218"/>
      <c r="V131" s="218"/>
      <c r="W131" s="21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148</v>
      </c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>
      <c r="A132" s="215"/>
      <c r="B132" s="216"/>
      <c r="C132" s="245" t="s">
        <v>243</v>
      </c>
      <c r="D132" s="220"/>
      <c r="E132" s="221"/>
      <c r="F132" s="218"/>
      <c r="G132" s="218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140</v>
      </c>
      <c r="AH132" s="208">
        <v>0</v>
      </c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>
      <c r="A133" s="215"/>
      <c r="B133" s="216"/>
      <c r="C133" s="245" t="s">
        <v>244</v>
      </c>
      <c r="D133" s="220"/>
      <c r="E133" s="221">
        <v>7.36</v>
      </c>
      <c r="F133" s="218"/>
      <c r="G133" s="218"/>
      <c r="H133" s="218"/>
      <c r="I133" s="218"/>
      <c r="J133" s="218"/>
      <c r="K133" s="218"/>
      <c r="L133" s="218"/>
      <c r="M133" s="218"/>
      <c r="N133" s="218"/>
      <c r="O133" s="218"/>
      <c r="P133" s="218"/>
      <c r="Q133" s="218"/>
      <c r="R133" s="218"/>
      <c r="S133" s="218"/>
      <c r="T133" s="218"/>
      <c r="U133" s="218"/>
      <c r="V133" s="218"/>
      <c r="W133" s="21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140</v>
      </c>
      <c r="AH133" s="208">
        <v>0</v>
      </c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>
      <c r="A134" s="215"/>
      <c r="B134" s="216"/>
      <c r="C134" s="245" t="s">
        <v>245</v>
      </c>
      <c r="D134" s="220"/>
      <c r="E134" s="221">
        <v>2.9600000000000004</v>
      </c>
      <c r="F134" s="218"/>
      <c r="G134" s="218"/>
      <c r="H134" s="218"/>
      <c r="I134" s="218"/>
      <c r="J134" s="218"/>
      <c r="K134" s="218"/>
      <c r="L134" s="218"/>
      <c r="M134" s="218"/>
      <c r="N134" s="218"/>
      <c r="O134" s="218"/>
      <c r="P134" s="218"/>
      <c r="Q134" s="218"/>
      <c r="R134" s="218"/>
      <c r="S134" s="218"/>
      <c r="T134" s="218"/>
      <c r="U134" s="218"/>
      <c r="V134" s="218"/>
      <c r="W134" s="21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140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>
      <c r="A135" s="215"/>
      <c r="B135" s="216"/>
      <c r="C135" s="246"/>
      <c r="D135" s="237"/>
      <c r="E135" s="237"/>
      <c r="F135" s="237"/>
      <c r="G135" s="237"/>
      <c r="H135" s="218"/>
      <c r="I135" s="218"/>
      <c r="J135" s="218"/>
      <c r="K135" s="218"/>
      <c r="L135" s="218"/>
      <c r="M135" s="218"/>
      <c r="N135" s="218"/>
      <c r="O135" s="218"/>
      <c r="P135" s="218"/>
      <c r="Q135" s="218"/>
      <c r="R135" s="218"/>
      <c r="S135" s="218"/>
      <c r="T135" s="218"/>
      <c r="U135" s="218"/>
      <c r="V135" s="218"/>
      <c r="W135" s="21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142</v>
      </c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ht="22.5" outlineLevel="1">
      <c r="A136" s="229">
        <v>26</v>
      </c>
      <c r="B136" s="230" t="s">
        <v>246</v>
      </c>
      <c r="C136" s="244" t="s">
        <v>247</v>
      </c>
      <c r="D136" s="231" t="s">
        <v>145</v>
      </c>
      <c r="E136" s="232">
        <v>298.92500000000001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21</v>
      </c>
      <c r="M136" s="234">
        <f>G136*(1+L136/100)</f>
        <v>0</v>
      </c>
      <c r="N136" s="234">
        <v>6.5800000000000008E-3</v>
      </c>
      <c r="O136" s="234">
        <f>ROUND(E136*N136,2)</f>
        <v>1.97</v>
      </c>
      <c r="P136" s="234">
        <v>0</v>
      </c>
      <c r="Q136" s="234">
        <f>ROUND(E136*P136,2)</f>
        <v>0</v>
      </c>
      <c r="R136" s="234" t="s">
        <v>192</v>
      </c>
      <c r="S136" s="234" t="s">
        <v>137</v>
      </c>
      <c r="T136" s="235" t="s">
        <v>137</v>
      </c>
      <c r="U136" s="218">
        <v>0.31900000000000001</v>
      </c>
      <c r="V136" s="218">
        <f>ROUND(E136*U136,2)</f>
        <v>95.36</v>
      </c>
      <c r="W136" s="21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138</v>
      </c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ht="22.5" outlineLevel="1">
      <c r="A137" s="215"/>
      <c r="B137" s="216"/>
      <c r="C137" s="247" t="s">
        <v>248</v>
      </c>
      <c r="D137" s="239"/>
      <c r="E137" s="239"/>
      <c r="F137" s="239"/>
      <c r="G137" s="239"/>
      <c r="H137" s="218"/>
      <c r="I137" s="218"/>
      <c r="J137" s="218"/>
      <c r="K137" s="218"/>
      <c r="L137" s="218"/>
      <c r="M137" s="218"/>
      <c r="N137" s="218"/>
      <c r="O137" s="218"/>
      <c r="P137" s="218"/>
      <c r="Q137" s="218"/>
      <c r="R137" s="218"/>
      <c r="S137" s="218"/>
      <c r="T137" s="218"/>
      <c r="U137" s="218"/>
      <c r="V137" s="218"/>
      <c r="W137" s="21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148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38" t="str">
        <f>C137</f>
        <v>na rovném povrchu vnitřních stěn, pilířů, svislých panelových konstrukcí, s nejnutnějším obroušením podkladu (pemzou apod.) a oprášením,</v>
      </c>
      <c r="BB137" s="208"/>
      <c r="BC137" s="208"/>
      <c r="BD137" s="208"/>
      <c r="BE137" s="208"/>
      <c r="BF137" s="208"/>
      <c r="BG137" s="208"/>
      <c r="BH137" s="208"/>
    </row>
    <row r="138" spans="1:60" outlineLevel="1">
      <c r="A138" s="215"/>
      <c r="B138" s="216"/>
      <c r="C138" s="245" t="s">
        <v>203</v>
      </c>
      <c r="D138" s="220"/>
      <c r="E138" s="221">
        <v>64.430000000000007</v>
      </c>
      <c r="F138" s="218"/>
      <c r="G138" s="218"/>
      <c r="H138" s="218"/>
      <c r="I138" s="218"/>
      <c r="J138" s="218"/>
      <c r="K138" s="218"/>
      <c r="L138" s="218"/>
      <c r="M138" s="218"/>
      <c r="N138" s="218"/>
      <c r="O138" s="218"/>
      <c r="P138" s="218"/>
      <c r="Q138" s="218"/>
      <c r="R138" s="218"/>
      <c r="S138" s="218"/>
      <c r="T138" s="218"/>
      <c r="U138" s="218"/>
      <c r="V138" s="218"/>
      <c r="W138" s="218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140</v>
      </c>
      <c r="AH138" s="208">
        <v>0</v>
      </c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>
      <c r="A139" s="215"/>
      <c r="B139" s="216"/>
      <c r="C139" s="245" t="s">
        <v>204</v>
      </c>
      <c r="D139" s="220"/>
      <c r="E139" s="221">
        <v>63.470000000000006</v>
      </c>
      <c r="F139" s="218"/>
      <c r="G139" s="218"/>
      <c r="H139" s="218"/>
      <c r="I139" s="218"/>
      <c r="J139" s="218"/>
      <c r="K139" s="218"/>
      <c r="L139" s="218"/>
      <c r="M139" s="218"/>
      <c r="N139" s="218"/>
      <c r="O139" s="218"/>
      <c r="P139" s="218"/>
      <c r="Q139" s="218"/>
      <c r="R139" s="218"/>
      <c r="S139" s="218"/>
      <c r="T139" s="218"/>
      <c r="U139" s="218"/>
      <c r="V139" s="218"/>
      <c r="W139" s="218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140</v>
      </c>
      <c r="AH139" s="208">
        <v>0</v>
      </c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>
      <c r="A140" s="215"/>
      <c r="B140" s="216"/>
      <c r="C140" s="245" t="s">
        <v>205</v>
      </c>
      <c r="D140" s="220"/>
      <c r="E140" s="221">
        <v>76.88000000000001</v>
      </c>
      <c r="F140" s="218"/>
      <c r="G140" s="218"/>
      <c r="H140" s="218"/>
      <c r="I140" s="218"/>
      <c r="J140" s="218"/>
      <c r="K140" s="218"/>
      <c r="L140" s="218"/>
      <c r="M140" s="218"/>
      <c r="N140" s="218"/>
      <c r="O140" s="218"/>
      <c r="P140" s="218"/>
      <c r="Q140" s="218"/>
      <c r="R140" s="218"/>
      <c r="S140" s="218"/>
      <c r="T140" s="218"/>
      <c r="U140" s="218"/>
      <c r="V140" s="218"/>
      <c r="W140" s="218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140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>
      <c r="A141" s="215"/>
      <c r="B141" s="216"/>
      <c r="C141" s="245" t="s">
        <v>206</v>
      </c>
      <c r="D141" s="220"/>
      <c r="E141" s="221">
        <v>94.15</v>
      </c>
      <c r="F141" s="218"/>
      <c r="G141" s="218"/>
      <c r="H141" s="218"/>
      <c r="I141" s="218"/>
      <c r="J141" s="218"/>
      <c r="K141" s="218"/>
      <c r="L141" s="218"/>
      <c r="M141" s="218"/>
      <c r="N141" s="218"/>
      <c r="O141" s="218"/>
      <c r="P141" s="218"/>
      <c r="Q141" s="218"/>
      <c r="R141" s="218"/>
      <c r="S141" s="218"/>
      <c r="T141" s="218"/>
      <c r="U141" s="218"/>
      <c r="V141" s="218"/>
      <c r="W141" s="218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140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>
      <c r="A142" s="215"/>
      <c r="B142" s="216"/>
      <c r="C142" s="246"/>
      <c r="D142" s="237"/>
      <c r="E142" s="237"/>
      <c r="F142" s="237"/>
      <c r="G142" s="237"/>
      <c r="H142" s="218"/>
      <c r="I142" s="218"/>
      <c r="J142" s="218"/>
      <c r="K142" s="218"/>
      <c r="L142" s="218"/>
      <c r="M142" s="218"/>
      <c r="N142" s="218"/>
      <c r="O142" s="218"/>
      <c r="P142" s="218"/>
      <c r="Q142" s="218"/>
      <c r="R142" s="218"/>
      <c r="S142" s="218"/>
      <c r="T142" s="218"/>
      <c r="U142" s="218"/>
      <c r="V142" s="218"/>
      <c r="W142" s="218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142</v>
      </c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>
      <c r="A143" s="229">
        <v>27</v>
      </c>
      <c r="B143" s="230" t="s">
        <v>249</v>
      </c>
      <c r="C143" s="244" t="s">
        <v>250</v>
      </c>
      <c r="D143" s="231" t="s">
        <v>251</v>
      </c>
      <c r="E143" s="232">
        <v>151.20000000000002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4.6000000000000001E-4</v>
      </c>
      <c r="O143" s="234">
        <f>ROUND(E143*N143,2)</f>
        <v>7.0000000000000007E-2</v>
      </c>
      <c r="P143" s="234">
        <v>0</v>
      </c>
      <c r="Q143" s="234">
        <f>ROUND(E143*P143,2)</f>
        <v>0</v>
      </c>
      <c r="R143" s="234" t="s">
        <v>192</v>
      </c>
      <c r="S143" s="234" t="s">
        <v>137</v>
      </c>
      <c r="T143" s="235" t="s">
        <v>137</v>
      </c>
      <c r="U143" s="218">
        <v>0</v>
      </c>
      <c r="V143" s="218">
        <f>ROUND(E143*U143,2)</f>
        <v>0</v>
      </c>
      <c r="W143" s="218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138</v>
      </c>
      <c r="AH143" s="208"/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>
      <c r="A144" s="215"/>
      <c r="B144" s="216"/>
      <c r="C144" s="247" t="s">
        <v>252</v>
      </c>
      <c r="D144" s="239"/>
      <c r="E144" s="239"/>
      <c r="F144" s="239"/>
      <c r="G144" s="239"/>
      <c r="H144" s="218"/>
      <c r="I144" s="218"/>
      <c r="J144" s="218"/>
      <c r="K144" s="218"/>
      <c r="L144" s="218"/>
      <c r="M144" s="218"/>
      <c r="N144" s="218"/>
      <c r="O144" s="218"/>
      <c r="P144" s="218"/>
      <c r="Q144" s="218"/>
      <c r="R144" s="218"/>
      <c r="S144" s="218"/>
      <c r="T144" s="218"/>
      <c r="U144" s="218"/>
      <c r="V144" s="218"/>
      <c r="W144" s="218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148</v>
      </c>
      <c r="AH144" s="208"/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38" t="str">
        <f>C144</f>
        <v>omítka vápenocementová, strojně nebo ručně nanášená v podlaží i ve schodišti na jakýkoliv druh podkladu, kompletní souvrství</v>
      </c>
      <c r="BB144" s="208"/>
      <c r="BC144" s="208"/>
      <c r="BD144" s="208"/>
      <c r="BE144" s="208"/>
      <c r="BF144" s="208"/>
      <c r="BG144" s="208"/>
      <c r="BH144" s="208"/>
    </row>
    <row r="145" spans="1:60" outlineLevel="1">
      <c r="A145" s="215"/>
      <c r="B145" s="216"/>
      <c r="C145" s="245" t="s">
        <v>253</v>
      </c>
      <c r="D145" s="220"/>
      <c r="E145" s="221">
        <v>52.900000000000006</v>
      </c>
      <c r="F145" s="218"/>
      <c r="G145" s="218"/>
      <c r="H145" s="218"/>
      <c r="I145" s="218"/>
      <c r="J145" s="218"/>
      <c r="K145" s="218"/>
      <c r="L145" s="218"/>
      <c r="M145" s="218"/>
      <c r="N145" s="218"/>
      <c r="O145" s="218"/>
      <c r="P145" s="218"/>
      <c r="Q145" s="218"/>
      <c r="R145" s="218"/>
      <c r="S145" s="218"/>
      <c r="T145" s="218"/>
      <c r="U145" s="218"/>
      <c r="V145" s="218"/>
      <c r="W145" s="218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140</v>
      </c>
      <c r="AH145" s="208">
        <v>0</v>
      </c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>
      <c r="A146" s="215"/>
      <c r="B146" s="216"/>
      <c r="C146" s="245" t="s">
        <v>254</v>
      </c>
      <c r="D146" s="220"/>
      <c r="E146" s="221">
        <v>13.700000000000001</v>
      </c>
      <c r="F146" s="218"/>
      <c r="G146" s="218"/>
      <c r="H146" s="218"/>
      <c r="I146" s="218"/>
      <c r="J146" s="218"/>
      <c r="K146" s="218"/>
      <c r="L146" s="218"/>
      <c r="M146" s="218"/>
      <c r="N146" s="218"/>
      <c r="O146" s="218"/>
      <c r="P146" s="218"/>
      <c r="Q146" s="218"/>
      <c r="R146" s="218"/>
      <c r="S146" s="218"/>
      <c r="T146" s="218"/>
      <c r="U146" s="218"/>
      <c r="V146" s="218"/>
      <c r="W146" s="218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140</v>
      </c>
      <c r="AH146" s="208">
        <v>0</v>
      </c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>
      <c r="A147" s="215"/>
      <c r="B147" s="216"/>
      <c r="C147" s="245" t="s">
        <v>255</v>
      </c>
      <c r="D147" s="220"/>
      <c r="E147" s="221">
        <v>43.650000000000006</v>
      </c>
      <c r="F147" s="218"/>
      <c r="G147" s="218"/>
      <c r="H147" s="218"/>
      <c r="I147" s="218"/>
      <c r="J147" s="218"/>
      <c r="K147" s="218"/>
      <c r="L147" s="218"/>
      <c r="M147" s="218"/>
      <c r="N147" s="218"/>
      <c r="O147" s="218"/>
      <c r="P147" s="218"/>
      <c r="Q147" s="218"/>
      <c r="R147" s="218"/>
      <c r="S147" s="218"/>
      <c r="T147" s="218"/>
      <c r="U147" s="218"/>
      <c r="V147" s="218"/>
      <c r="W147" s="218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140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>
      <c r="A148" s="215"/>
      <c r="B148" s="216"/>
      <c r="C148" s="245" t="s">
        <v>256</v>
      </c>
      <c r="D148" s="220"/>
      <c r="E148" s="221">
        <v>40.950000000000003</v>
      </c>
      <c r="F148" s="218"/>
      <c r="G148" s="218"/>
      <c r="H148" s="218"/>
      <c r="I148" s="218"/>
      <c r="J148" s="218"/>
      <c r="K148" s="218"/>
      <c r="L148" s="218"/>
      <c r="M148" s="218"/>
      <c r="N148" s="218"/>
      <c r="O148" s="218"/>
      <c r="P148" s="218"/>
      <c r="Q148" s="218"/>
      <c r="R148" s="218"/>
      <c r="S148" s="218"/>
      <c r="T148" s="218"/>
      <c r="U148" s="218"/>
      <c r="V148" s="218"/>
      <c r="W148" s="218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140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>
      <c r="A149" s="215"/>
      <c r="B149" s="216"/>
      <c r="C149" s="246"/>
      <c r="D149" s="237"/>
      <c r="E149" s="237"/>
      <c r="F149" s="237"/>
      <c r="G149" s="237"/>
      <c r="H149" s="218"/>
      <c r="I149" s="218"/>
      <c r="J149" s="218"/>
      <c r="K149" s="218"/>
      <c r="L149" s="218"/>
      <c r="M149" s="218"/>
      <c r="N149" s="218"/>
      <c r="O149" s="218"/>
      <c r="P149" s="218"/>
      <c r="Q149" s="218"/>
      <c r="R149" s="218"/>
      <c r="S149" s="218"/>
      <c r="T149" s="218"/>
      <c r="U149" s="218"/>
      <c r="V149" s="218"/>
      <c r="W149" s="218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142</v>
      </c>
      <c r="AH149" s="208"/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ht="22.5" outlineLevel="1">
      <c r="A150" s="229">
        <v>28</v>
      </c>
      <c r="B150" s="230" t="s">
        <v>257</v>
      </c>
      <c r="C150" s="244" t="s">
        <v>258</v>
      </c>
      <c r="D150" s="231" t="s">
        <v>145</v>
      </c>
      <c r="E150" s="232">
        <v>14.946300000000001</v>
      </c>
      <c r="F150" s="233"/>
      <c r="G150" s="234">
        <f>ROUND(E150*F150,2)</f>
        <v>0</v>
      </c>
      <c r="H150" s="233"/>
      <c r="I150" s="234">
        <f>ROUND(E150*H150,2)</f>
        <v>0</v>
      </c>
      <c r="J150" s="233"/>
      <c r="K150" s="234">
        <f>ROUND(E150*J150,2)</f>
        <v>0</v>
      </c>
      <c r="L150" s="234">
        <v>21</v>
      </c>
      <c r="M150" s="234">
        <f>G150*(1+L150/100)</f>
        <v>0</v>
      </c>
      <c r="N150" s="234">
        <v>3.6700000000000001E-3</v>
      </c>
      <c r="O150" s="234">
        <f>ROUND(E150*N150,2)</f>
        <v>0.05</v>
      </c>
      <c r="P150" s="234">
        <v>0</v>
      </c>
      <c r="Q150" s="234">
        <f>ROUND(E150*P150,2)</f>
        <v>0</v>
      </c>
      <c r="R150" s="234" t="s">
        <v>192</v>
      </c>
      <c r="S150" s="234" t="s">
        <v>137</v>
      </c>
      <c r="T150" s="235" t="s">
        <v>137</v>
      </c>
      <c r="U150" s="218">
        <v>0.36200000000000004</v>
      </c>
      <c r="V150" s="218">
        <f>ROUND(E150*U150,2)</f>
        <v>5.41</v>
      </c>
      <c r="W150" s="218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138</v>
      </c>
      <c r="AH150" s="208"/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>
      <c r="A151" s="215"/>
      <c r="B151" s="216"/>
      <c r="C151" s="245" t="s">
        <v>217</v>
      </c>
      <c r="D151" s="220"/>
      <c r="E151" s="221"/>
      <c r="F151" s="218"/>
      <c r="G151" s="218"/>
      <c r="H151" s="218"/>
      <c r="I151" s="218"/>
      <c r="J151" s="218"/>
      <c r="K151" s="218"/>
      <c r="L151" s="218"/>
      <c r="M151" s="218"/>
      <c r="N151" s="218"/>
      <c r="O151" s="218"/>
      <c r="P151" s="218"/>
      <c r="Q151" s="218"/>
      <c r="R151" s="218"/>
      <c r="S151" s="218"/>
      <c r="T151" s="218"/>
      <c r="U151" s="218"/>
      <c r="V151" s="218"/>
      <c r="W151" s="218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140</v>
      </c>
      <c r="AH151" s="208">
        <v>0</v>
      </c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>
      <c r="A152" s="215"/>
      <c r="B152" s="216"/>
      <c r="C152" s="245" t="s">
        <v>234</v>
      </c>
      <c r="D152" s="220"/>
      <c r="E152" s="221">
        <v>3.22</v>
      </c>
      <c r="F152" s="218"/>
      <c r="G152" s="218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  <c r="R152" s="218"/>
      <c r="S152" s="218"/>
      <c r="T152" s="218"/>
      <c r="U152" s="218"/>
      <c r="V152" s="218"/>
      <c r="W152" s="218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140</v>
      </c>
      <c r="AH152" s="208">
        <v>0</v>
      </c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>
      <c r="A153" s="215"/>
      <c r="B153" s="216"/>
      <c r="C153" s="245" t="s">
        <v>235</v>
      </c>
      <c r="D153" s="220"/>
      <c r="E153" s="221">
        <v>3.1700000000000004</v>
      </c>
      <c r="F153" s="218"/>
      <c r="G153" s="218"/>
      <c r="H153" s="218"/>
      <c r="I153" s="218"/>
      <c r="J153" s="218"/>
      <c r="K153" s="218"/>
      <c r="L153" s="218"/>
      <c r="M153" s="218"/>
      <c r="N153" s="218"/>
      <c r="O153" s="218"/>
      <c r="P153" s="218"/>
      <c r="Q153" s="218"/>
      <c r="R153" s="218"/>
      <c r="S153" s="218"/>
      <c r="T153" s="218"/>
      <c r="U153" s="218"/>
      <c r="V153" s="218"/>
      <c r="W153" s="218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140</v>
      </c>
      <c r="AH153" s="208">
        <v>0</v>
      </c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>
      <c r="A154" s="215"/>
      <c r="B154" s="216"/>
      <c r="C154" s="245" t="s">
        <v>236</v>
      </c>
      <c r="D154" s="220"/>
      <c r="E154" s="221">
        <v>3.8400000000000003</v>
      </c>
      <c r="F154" s="218"/>
      <c r="G154" s="218"/>
      <c r="H154" s="218"/>
      <c r="I154" s="218"/>
      <c r="J154" s="218"/>
      <c r="K154" s="218"/>
      <c r="L154" s="218"/>
      <c r="M154" s="218"/>
      <c r="N154" s="218"/>
      <c r="O154" s="218"/>
      <c r="P154" s="218"/>
      <c r="Q154" s="218"/>
      <c r="R154" s="218"/>
      <c r="S154" s="218"/>
      <c r="T154" s="218"/>
      <c r="U154" s="218"/>
      <c r="V154" s="218"/>
      <c r="W154" s="218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140</v>
      </c>
      <c r="AH154" s="208">
        <v>0</v>
      </c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>
      <c r="A155" s="215"/>
      <c r="B155" s="216"/>
      <c r="C155" s="245" t="s">
        <v>237</v>
      </c>
      <c r="D155" s="220"/>
      <c r="E155" s="221">
        <v>4.7100000000000009</v>
      </c>
      <c r="F155" s="218"/>
      <c r="G155" s="218"/>
      <c r="H155" s="218"/>
      <c r="I155" s="218"/>
      <c r="J155" s="218"/>
      <c r="K155" s="218"/>
      <c r="L155" s="218"/>
      <c r="M155" s="218"/>
      <c r="N155" s="218"/>
      <c r="O155" s="218"/>
      <c r="P155" s="218"/>
      <c r="Q155" s="218"/>
      <c r="R155" s="218"/>
      <c r="S155" s="218"/>
      <c r="T155" s="218"/>
      <c r="U155" s="218"/>
      <c r="V155" s="218"/>
      <c r="W155" s="218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140</v>
      </c>
      <c r="AH155" s="208">
        <v>0</v>
      </c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>
      <c r="A156" s="215"/>
      <c r="B156" s="216"/>
      <c r="C156" s="246"/>
      <c r="D156" s="237"/>
      <c r="E156" s="237"/>
      <c r="F156" s="237"/>
      <c r="G156" s="237"/>
      <c r="H156" s="218"/>
      <c r="I156" s="218"/>
      <c r="J156" s="218"/>
      <c r="K156" s="218"/>
      <c r="L156" s="218"/>
      <c r="M156" s="218"/>
      <c r="N156" s="218"/>
      <c r="O156" s="218"/>
      <c r="P156" s="218"/>
      <c r="Q156" s="218"/>
      <c r="R156" s="218"/>
      <c r="S156" s="218"/>
      <c r="T156" s="218"/>
      <c r="U156" s="218"/>
      <c r="V156" s="218"/>
      <c r="W156" s="218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142</v>
      </c>
      <c r="AH156" s="208"/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>
      <c r="A157" s="223" t="s">
        <v>131</v>
      </c>
      <c r="B157" s="224" t="s">
        <v>77</v>
      </c>
      <c r="C157" s="243" t="s">
        <v>78</v>
      </c>
      <c r="D157" s="225"/>
      <c r="E157" s="226"/>
      <c r="F157" s="227"/>
      <c r="G157" s="227">
        <f>SUMIF(AG158:AG162,"&lt;&gt;NOR",G158:G162)</f>
        <v>0</v>
      </c>
      <c r="H157" s="227"/>
      <c r="I157" s="227">
        <f>SUM(I158:I162)</f>
        <v>0</v>
      </c>
      <c r="J157" s="227"/>
      <c r="K157" s="227">
        <f>SUM(K158:K162)</f>
        <v>0</v>
      </c>
      <c r="L157" s="227"/>
      <c r="M157" s="227">
        <f>SUM(M158:M162)</f>
        <v>0</v>
      </c>
      <c r="N157" s="227"/>
      <c r="O157" s="227">
        <f>SUM(O158:O162)</f>
        <v>0.27</v>
      </c>
      <c r="P157" s="227"/>
      <c r="Q157" s="227">
        <f>SUM(Q158:Q162)</f>
        <v>0</v>
      </c>
      <c r="R157" s="227"/>
      <c r="S157" s="227"/>
      <c r="T157" s="228"/>
      <c r="U157" s="222"/>
      <c r="V157" s="222">
        <f>SUM(V158:V162)</f>
        <v>36.08</v>
      </c>
      <c r="W157" s="222"/>
      <c r="AG157" t="s">
        <v>132</v>
      </c>
    </row>
    <row r="158" spans="1:60" outlineLevel="1">
      <c r="A158" s="229">
        <v>29</v>
      </c>
      <c r="B158" s="230" t="s">
        <v>259</v>
      </c>
      <c r="C158" s="244" t="s">
        <v>260</v>
      </c>
      <c r="D158" s="231" t="s">
        <v>145</v>
      </c>
      <c r="E158" s="232">
        <v>168.59640000000002</v>
      </c>
      <c r="F158" s="233"/>
      <c r="G158" s="234">
        <f>ROUND(E158*F158,2)</f>
        <v>0</v>
      </c>
      <c r="H158" s="233"/>
      <c r="I158" s="234">
        <f>ROUND(E158*H158,2)</f>
        <v>0</v>
      </c>
      <c r="J158" s="233"/>
      <c r="K158" s="234">
        <f>ROUND(E158*J158,2)</f>
        <v>0</v>
      </c>
      <c r="L158" s="234">
        <v>21</v>
      </c>
      <c r="M158" s="234">
        <f>G158*(1+L158/100)</f>
        <v>0</v>
      </c>
      <c r="N158" s="234">
        <v>1.58E-3</v>
      </c>
      <c r="O158" s="234">
        <f>ROUND(E158*N158,2)</f>
        <v>0.27</v>
      </c>
      <c r="P158" s="234">
        <v>0</v>
      </c>
      <c r="Q158" s="234">
        <f>ROUND(E158*P158,2)</f>
        <v>0</v>
      </c>
      <c r="R158" s="234" t="s">
        <v>261</v>
      </c>
      <c r="S158" s="234" t="s">
        <v>137</v>
      </c>
      <c r="T158" s="235" t="s">
        <v>137</v>
      </c>
      <c r="U158" s="218">
        <v>0.21400000000000002</v>
      </c>
      <c r="V158" s="218">
        <f>ROUND(E158*U158,2)</f>
        <v>36.08</v>
      </c>
      <c r="W158" s="218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138</v>
      </c>
      <c r="AH158" s="208"/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outlineLevel="1">
      <c r="A159" s="215"/>
      <c r="B159" s="216"/>
      <c r="C159" s="245" t="s">
        <v>262</v>
      </c>
      <c r="D159" s="220"/>
      <c r="E159" s="221"/>
      <c r="F159" s="218"/>
      <c r="G159" s="218"/>
      <c r="H159" s="218"/>
      <c r="I159" s="218"/>
      <c r="J159" s="218"/>
      <c r="K159" s="218"/>
      <c r="L159" s="218"/>
      <c r="M159" s="218"/>
      <c r="N159" s="218"/>
      <c r="O159" s="218"/>
      <c r="P159" s="218"/>
      <c r="Q159" s="218"/>
      <c r="R159" s="218"/>
      <c r="S159" s="218"/>
      <c r="T159" s="218"/>
      <c r="U159" s="218"/>
      <c r="V159" s="218"/>
      <c r="W159" s="218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140</v>
      </c>
      <c r="AH159" s="208">
        <v>0</v>
      </c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>
      <c r="A160" s="215"/>
      <c r="B160" s="216"/>
      <c r="C160" s="245" t="s">
        <v>263</v>
      </c>
      <c r="D160" s="220"/>
      <c r="E160" s="221">
        <v>91.84</v>
      </c>
      <c r="F160" s="218"/>
      <c r="G160" s="218"/>
      <c r="H160" s="218"/>
      <c r="I160" s="218"/>
      <c r="J160" s="218"/>
      <c r="K160" s="218"/>
      <c r="L160" s="218"/>
      <c r="M160" s="218"/>
      <c r="N160" s="218"/>
      <c r="O160" s="218"/>
      <c r="P160" s="218"/>
      <c r="Q160" s="218"/>
      <c r="R160" s="218"/>
      <c r="S160" s="218"/>
      <c r="T160" s="218"/>
      <c r="U160" s="218"/>
      <c r="V160" s="218"/>
      <c r="W160" s="218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140</v>
      </c>
      <c r="AH160" s="208">
        <v>0</v>
      </c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>
      <c r="A161" s="215"/>
      <c r="B161" s="216"/>
      <c r="C161" s="245" t="s">
        <v>194</v>
      </c>
      <c r="D161" s="220"/>
      <c r="E161" s="221">
        <v>76.760000000000005</v>
      </c>
      <c r="F161" s="218"/>
      <c r="G161" s="218"/>
      <c r="H161" s="218"/>
      <c r="I161" s="218"/>
      <c r="J161" s="218"/>
      <c r="K161" s="218"/>
      <c r="L161" s="218"/>
      <c r="M161" s="218"/>
      <c r="N161" s="218"/>
      <c r="O161" s="218"/>
      <c r="P161" s="218"/>
      <c r="Q161" s="218"/>
      <c r="R161" s="218"/>
      <c r="S161" s="218"/>
      <c r="T161" s="218"/>
      <c r="U161" s="218"/>
      <c r="V161" s="218"/>
      <c r="W161" s="218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140</v>
      </c>
      <c r="AH161" s="208">
        <v>0</v>
      </c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>
      <c r="A162" s="215"/>
      <c r="B162" s="216"/>
      <c r="C162" s="246"/>
      <c r="D162" s="237"/>
      <c r="E162" s="237"/>
      <c r="F162" s="237"/>
      <c r="G162" s="237"/>
      <c r="H162" s="218"/>
      <c r="I162" s="218"/>
      <c r="J162" s="218"/>
      <c r="K162" s="218"/>
      <c r="L162" s="218"/>
      <c r="M162" s="218"/>
      <c r="N162" s="218"/>
      <c r="O162" s="218"/>
      <c r="P162" s="218"/>
      <c r="Q162" s="218"/>
      <c r="R162" s="218"/>
      <c r="S162" s="218"/>
      <c r="T162" s="218"/>
      <c r="U162" s="218"/>
      <c r="V162" s="218"/>
      <c r="W162" s="218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142</v>
      </c>
      <c r="AH162" s="208"/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>
      <c r="A163" s="223" t="s">
        <v>131</v>
      </c>
      <c r="B163" s="224" t="s">
        <v>79</v>
      </c>
      <c r="C163" s="243" t="s">
        <v>80</v>
      </c>
      <c r="D163" s="225"/>
      <c r="E163" s="226"/>
      <c r="F163" s="227"/>
      <c r="G163" s="227">
        <f>SUMIF(AG164:AG168,"&lt;&gt;NOR",G164:G168)</f>
        <v>0</v>
      </c>
      <c r="H163" s="227"/>
      <c r="I163" s="227">
        <f>SUM(I164:I168)</f>
        <v>0</v>
      </c>
      <c r="J163" s="227"/>
      <c r="K163" s="227">
        <f>SUM(K164:K168)</f>
        <v>0</v>
      </c>
      <c r="L163" s="227"/>
      <c r="M163" s="227">
        <f>SUM(M164:M168)</f>
        <v>0</v>
      </c>
      <c r="N163" s="227"/>
      <c r="O163" s="227">
        <f>SUM(O164:O168)</f>
        <v>0</v>
      </c>
      <c r="P163" s="227"/>
      <c r="Q163" s="227">
        <f>SUM(Q164:Q168)</f>
        <v>0.61</v>
      </c>
      <c r="R163" s="227"/>
      <c r="S163" s="227"/>
      <c r="T163" s="228"/>
      <c r="U163" s="222"/>
      <c r="V163" s="222">
        <f>SUM(V164:V168)</f>
        <v>4.33</v>
      </c>
      <c r="W163" s="222"/>
      <c r="AG163" t="s">
        <v>132</v>
      </c>
    </row>
    <row r="164" spans="1:60" ht="22.5" outlineLevel="1">
      <c r="A164" s="229">
        <v>30</v>
      </c>
      <c r="B164" s="230" t="s">
        <v>264</v>
      </c>
      <c r="C164" s="244" t="s">
        <v>265</v>
      </c>
      <c r="D164" s="231" t="s">
        <v>145</v>
      </c>
      <c r="E164" s="232">
        <v>9.0300000000000011</v>
      </c>
      <c r="F164" s="233"/>
      <c r="G164" s="234">
        <f>ROUND(E164*F164,2)</f>
        <v>0</v>
      </c>
      <c r="H164" s="233"/>
      <c r="I164" s="234">
        <f>ROUND(E164*H164,2)</f>
        <v>0</v>
      </c>
      <c r="J164" s="233"/>
      <c r="K164" s="234">
        <f>ROUND(E164*J164,2)</f>
        <v>0</v>
      </c>
      <c r="L164" s="234">
        <v>21</v>
      </c>
      <c r="M164" s="234">
        <f>G164*(1+L164/100)</f>
        <v>0</v>
      </c>
      <c r="N164" s="234">
        <v>0</v>
      </c>
      <c r="O164" s="234">
        <f>ROUND(E164*N164,2)</f>
        <v>0</v>
      </c>
      <c r="P164" s="234">
        <v>6.8000000000000005E-2</v>
      </c>
      <c r="Q164" s="234">
        <f>ROUND(E164*P164,2)</f>
        <v>0.61</v>
      </c>
      <c r="R164" s="234" t="s">
        <v>266</v>
      </c>
      <c r="S164" s="234" t="s">
        <v>137</v>
      </c>
      <c r="T164" s="235" t="s">
        <v>137</v>
      </c>
      <c r="U164" s="218">
        <v>0.48000000000000004</v>
      </c>
      <c r="V164" s="218">
        <f>ROUND(E164*U164,2)</f>
        <v>4.33</v>
      </c>
      <c r="W164" s="218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138</v>
      </c>
      <c r="AH164" s="208"/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>
      <c r="A165" s="215"/>
      <c r="B165" s="216"/>
      <c r="C165" s="247" t="s">
        <v>267</v>
      </c>
      <c r="D165" s="239"/>
      <c r="E165" s="239"/>
      <c r="F165" s="239"/>
      <c r="G165" s="239"/>
      <c r="H165" s="218"/>
      <c r="I165" s="218"/>
      <c r="J165" s="218"/>
      <c r="K165" s="218"/>
      <c r="L165" s="218"/>
      <c r="M165" s="218"/>
      <c r="N165" s="218"/>
      <c r="O165" s="218"/>
      <c r="P165" s="218"/>
      <c r="Q165" s="218"/>
      <c r="R165" s="218"/>
      <c r="S165" s="218"/>
      <c r="T165" s="218"/>
      <c r="U165" s="218"/>
      <c r="V165" s="218"/>
      <c r="W165" s="218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148</v>
      </c>
      <c r="AH165" s="208"/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outlineLevel="1">
      <c r="A166" s="215"/>
      <c r="B166" s="216"/>
      <c r="C166" s="245" t="s">
        <v>268</v>
      </c>
      <c r="D166" s="220"/>
      <c r="E166" s="221">
        <v>6.44</v>
      </c>
      <c r="F166" s="218"/>
      <c r="G166" s="218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18"/>
      <c r="W166" s="218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140</v>
      </c>
      <c r="AH166" s="208">
        <v>0</v>
      </c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>
      <c r="A167" s="215"/>
      <c r="B167" s="216"/>
      <c r="C167" s="245" t="s">
        <v>269</v>
      </c>
      <c r="D167" s="220"/>
      <c r="E167" s="221">
        <v>2.5900000000000003</v>
      </c>
      <c r="F167" s="218"/>
      <c r="G167" s="218"/>
      <c r="H167" s="218"/>
      <c r="I167" s="218"/>
      <c r="J167" s="218"/>
      <c r="K167" s="218"/>
      <c r="L167" s="218"/>
      <c r="M167" s="218"/>
      <c r="N167" s="218"/>
      <c r="O167" s="218"/>
      <c r="P167" s="218"/>
      <c r="Q167" s="218"/>
      <c r="R167" s="218"/>
      <c r="S167" s="218"/>
      <c r="T167" s="218"/>
      <c r="U167" s="218"/>
      <c r="V167" s="218"/>
      <c r="W167" s="218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140</v>
      </c>
      <c r="AH167" s="208">
        <v>0</v>
      </c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>
      <c r="A168" s="215"/>
      <c r="B168" s="216"/>
      <c r="C168" s="246"/>
      <c r="D168" s="237"/>
      <c r="E168" s="237"/>
      <c r="F168" s="237"/>
      <c r="G168" s="237"/>
      <c r="H168" s="218"/>
      <c r="I168" s="218"/>
      <c r="J168" s="218"/>
      <c r="K168" s="218"/>
      <c r="L168" s="218"/>
      <c r="M168" s="218"/>
      <c r="N168" s="218"/>
      <c r="O168" s="218"/>
      <c r="P168" s="218"/>
      <c r="Q168" s="218"/>
      <c r="R168" s="218"/>
      <c r="S168" s="218"/>
      <c r="T168" s="218"/>
      <c r="U168" s="218"/>
      <c r="V168" s="218"/>
      <c r="W168" s="218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142</v>
      </c>
      <c r="AH168" s="208"/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>
      <c r="A169" s="223" t="s">
        <v>131</v>
      </c>
      <c r="B169" s="224" t="s">
        <v>81</v>
      </c>
      <c r="C169" s="243" t="s">
        <v>82</v>
      </c>
      <c r="D169" s="225"/>
      <c r="E169" s="226"/>
      <c r="F169" s="227"/>
      <c r="G169" s="227">
        <f>SUMIF(AG170:AG172,"&lt;&gt;NOR",G170:G172)</f>
        <v>0</v>
      </c>
      <c r="H169" s="227"/>
      <c r="I169" s="227">
        <f>SUM(I170:I172)</f>
        <v>0</v>
      </c>
      <c r="J169" s="227"/>
      <c r="K169" s="227">
        <f>SUM(K170:K172)</f>
        <v>0</v>
      </c>
      <c r="L169" s="227"/>
      <c r="M169" s="227">
        <f>SUM(M170:M172)</f>
        <v>0</v>
      </c>
      <c r="N169" s="227"/>
      <c r="O169" s="227">
        <f>SUM(O170:O172)</f>
        <v>0</v>
      </c>
      <c r="P169" s="227"/>
      <c r="Q169" s="227">
        <f>SUM(Q170:Q172)</f>
        <v>0</v>
      </c>
      <c r="R169" s="227"/>
      <c r="S169" s="227"/>
      <c r="T169" s="228"/>
      <c r="U169" s="222"/>
      <c r="V169" s="222">
        <f>SUM(V170:V172)</f>
        <v>29.28</v>
      </c>
      <c r="W169" s="222"/>
      <c r="AG169" t="s">
        <v>132</v>
      </c>
    </row>
    <row r="170" spans="1:60" ht="33.75" outlineLevel="1">
      <c r="A170" s="229">
        <v>31</v>
      </c>
      <c r="B170" s="230" t="s">
        <v>270</v>
      </c>
      <c r="C170" s="244" t="s">
        <v>271</v>
      </c>
      <c r="D170" s="231" t="s">
        <v>183</v>
      </c>
      <c r="E170" s="232">
        <v>15.473830000000001</v>
      </c>
      <c r="F170" s="233"/>
      <c r="G170" s="234">
        <f>ROUND(E170*F170,2)</f>
        <v>0</v>
      </c>
      <c r="H170" s="233"/>
      <c r="I170" s="234">
        <f>ROUND(E170*H170,2)</f>
        <v>0</v>
      </c>
      <c r="J170" s="233"/>
      <c r="K170" s="234">
        <f>ROUND(E170*J170,2)</f>
        <v>0</v>
      </c>
      <c r="L170" s="234">
        <v>21</v>
      </c>
      <c r="M170" s="234">
        <f>G170*(1+L170/100)</f>
        <v>0</v>
      </c>
      <c r="N170" s="234">
        <v>0</v>
      </c>
      <c r="O170" s="234">
        <f>ROUND(E170*N170,2)</f>
        <v>0</v>
      </c>
      <c r="P170" s="234">
        <v>0</v>
      </c>
      <c r="Q170" s="234">
        <f>ROUND(E170*P170,2)</f>
        <v>0</v>
      </c>
      <c r="R170" s="234" t="s">
        <v>216</v>
      </c>
      <c r="S170" s="234" t="s">
        <v>137</v>
      </c>
      <c r="T170" s="235" t="s">
        <v>137</v>
      </c>
      <c r="U170" s="218">
        <v>1.8920000000000001</v>
      </c>
      <c r="V170" s="218">
        <f>ROUND(E170*U170,2)</f>
        <v>29.28</v>
      </c>
      <c r="W170" s="218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272</v>
      </c>
      <c r="AH170" s="208"/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>
      <c r="A171" s="215"/>
      <c r="B171" s="216"/>
      <c r="C171" s="247" t="s">
        <v>273</v>
      </c>
      <c r="D171" s="239"/>
      <c r="E171" s="239"/>
      <c r="F171" s="239"/>
      <c r="G171" s="239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148</v>
      </c>
      <c r="AH171" s="208"/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>
      <c r="A172" s="215"/>
      <c r="B172" s="216"/>
      <c r="C172" s="246"/>
      <c r="D172" s="237"/>
      <c r="E172" s="237"/>
      <c r="F172" s="237"/>
      <c r="G172" s="237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142</v>
      </c>
      <c r="AH172" s="208"/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>
      <c r="A173" s="223" t="s">
        <v>131</v>
      </c>
      <c r="B173" s="224" t="s">
        <v>87</v>
      </c>
      <c r="C173" s="243" t="s">
        <v>88</v>
      </c>
      <c r="D173" s="225"/>
      <c r="E173" s="226"/>
      <c r="F173" s="227"/>
      <c r="G173" s="227">
        <f>SUMIF(AG174:AG207,"&lt;&gt;NOR",G174:G207)</f>
        <v>0</v>
      </c>
      <c r="H173" s="227"/>
      <c r="I173" s="227">
        <f>SUM(I174:I207)</f>
        <v>0</v>
      </c>
      <c r="J173" s="227"/>
      <c r="K173" s="227">
        <f>SUM(K174:K207)</f>
        <v>0</v>
      </c>
      <c r="L173" s="227"/>
      <c r="M173" s="227">
        <f>SUM(M174:M207)</f>
        <v>0</v>
      </c>
      <c r="N173" s="227"/>
      <c r="O173" s="227">
        <f>SUM(O174:O207)</f>
        <v>0</v>
      </c>
      <c r="P173" s="227"/>
      <c r="Q173" s="227">
        <f>SUM(Q174:Q207)</f>
        <v>0.92</v>
      </c>
      <c r="R173" s="227"/>
      <c r="S173" s="227"/>
      <c r="T173" s="228"/>
      <c r="U173" s="222"/>
      <c r="V173" s="222">
        <f>SUM(V174:V207)</f>
        <v>114.44</v>
      </c>
      <c r="W173" s="222"/>
      <c r="AG173" t="s">
        <v>132</v>
      </c>
    </row>
    <row r="174" spans="1:60" outlineLevel="1">
      <c r="A174" s="229">
        <v>32</v>
      </c>
      <c r="B174" s="230" t="s">
        <v>274</v>
      </c>
      <c r="C174" s="244" t="s">
        <v>275</v>
      </c>
      <c r="D174" s="231" t="s">
        <v>145</v>
      </c>
      <c r="E174" s="232">
        <v>131.8614</v>
      </c>
      <c r="F174" s="233"/>
      <c r="G174" s="234">
        <f>ROUND(E174*F174,2)</f>
        <v>0</v>
      </c>
      <c r="H174" s="233"/>
      <c r="I174" s="234">
        <f>ROUND(E174*H174,2)</f>
        <v>0</v>
      </c>
      <c r="J174" s="233"/>
      <c r="K174" s="234">
        <f>ROUND(E174*J174,2)</f>
        <v>0</v>
      </c>
      <c r="L174" s="234">
        <v>21</v>
      </c>
      <c r="M174" s="234">
        <f>G174*(1+L174/100)</f>
        <v>0</v>
      </c>
      <c r="N174" s="234">
        <v>0</v>
      </c>
      <c r="O174" s="234">
        <f>ROUND(E174*N174,2)</f>
        <v>0</v>
      </c>
      <c r="P174" s="234">
        <v>5.0000000000000001E-3</v>
      </c>
      <c r="Q174" s="234">
        <f>ROUND(E174*P174,2)</f>
        <v>0.66</v>
      </c>
      <c r="R174" s="234" t="s">
        <v>276</v>
      </c>
      <c r="S174" s="234" t="s">
        <v>137</v>
      </c>
      <c r="T174" s="235" t="s">
        <v>137</v>
      </c>
      <c r="U174" s="218">
        <v>0.51</v>
      </c>
      <c r="V174" s="218">
        <f>ROUND(E174*U174,2)</f>
        <v>67.25</v>
      </c>
      <c r="W174" s="218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277</v>
      </c>
      <c r="AH174" s="208"/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>
      <c r="A175" s="215"/>
      <c r="B175" s="216"/>
      <c r="C175" s="245" t="s">
        <v>278</v>
      </c>
      <c r="D175" s="220"/>
      <c r="E175" s="221">
        <v>55.102500000000006</v>
      </c>
      <c r="F175" s="218"/>
      <c r="G175" s="218"/>
      <c r="H175" s="218"/>
      <c r="I175" s="218"/>
      <c r="J175" s="218"/>
      <c r="K175" s="218"/>
      <c r="L175" s="218"/>
      <c r="M175" s="218"/>
      <c r="N175" s="218"/>
      <c r="O175" s="218"/>
      <c r="P175" s="218"/>
      <c r="Q175" s="218"/>
      <c r="R175" s="218"/>
      <c r="S175" s="218"/>
      <c r="T175" s="218"/>
      <c r="U175" s="218"/>
      <c r="V175" s="218"/>
      <c r="W175" s="218"/>
      <c r="X175" s="20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140</v>
      </c>
      <c r="AH175" s="208">
        <v>0</v>
      </c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>
      <c r="A176" s="215"/>
      <c r="B176" s="216"/>
      <c r="C176" s="245" t="s">
        <v>279</v>
      </c>
      <c r="D176" s="220"/>
      <c r="E176" s="221">
        <v>76.758900000000011</v>
      </c>
      <c r="F176" s="218"/>
      <c r="G176" s="218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218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140</v>
      </c>
      <c r="AH176" s="208">
        <v>0</v>
      </c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>
      <c r="A177" s="215"/>
      <c r="B177" s="216"/>
      <c r="C177" s="246"/>
      <c r="D177" s="237"/>
      <c r="E177" s="237"/>
      <c r="F177" s="237"/>
      <c r="G177" s="237"/>
      <c r="H177" s="218"/>
      <c r="I177" s="218"/>
      <c r="J177" s="218"/>
      <c r="K177" s="218"/>
      <c r="L177" s="218"/>
      <c r="M177" s="218"/>
      <c r="N177" s="218"/>
      <c r="O177" s="218"/>
      <c r="P177" s="218"/>
      <c r="Q177" s="218"/>
      <c r="R177" s="218"/>
      <c r="S177" s="218"/>
      <c r="T177" s="218"/>
      <c r="U177" s="218"/>
      <c r="V177" s="218"/>
      <c r="W177" s="218"/>
      <c r="X177" s="208"/>
      <c r="Y177" s="208"/>
      <c r="Z177" s="208"/>
      <c r="AA177" s="208"/>
      <c r="AB177" s="208"/>
      <c r="AC177" s="208"/>
      <c r="AD177" s="208"/>
      <c r="AE177" s="208"/>
      <c r="AF177" s="208"/>
      <c r="AG177" s="208" t="s">
        <v>142</v>
      </c>
      <c r="AH177" s="208"/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>
      <c r="A178" s="229">
        <v>33</v>
      </c>
      <c r="B178" s="230" t="s">
        <v>280</v>
      </c>
      <c r="C178" s="244" t="s">
        <v>281</v>
      </c>
      <c r="D178" s="231" t="s">
        <v>145</v>
      </c>
      <c r="E178" s="232">
        <v>131.8614</v>
      </c>
      <c r="F178" s="233"/>
      <c r="G178" s="234">
        <f>ROUND(E178*F178,2)</f>
        <v>0</v>
      </c>
      <c r="H178" s="233"/>
      <c r="I178" s="234">
        <f>ROUND(E178*H178,2)</f>
        <v>0</v>
      </c>
      <c r="J178" s="233"/>
      <c r="K178" s="234">
        <f>ROUND(E178*J178,2)</f>
        <v>0</v>
      </c>
      <c r="L178" s="234">
        <v>21</v>
      </c>
      <c r="M178" s="234">
        <f>G178*(1+L178/100)</f>
        <v>0</v>
      </c>
      <c r="N178" s="234">
        <v>0</v>
      </c>
      <c r="O178" s="234">
        <f>ROUND(E178*N178,2)</f>
        <v>0</v>
      </c>
      <c r="P178" s="234">
        <v>2E-3</v>
      </c>
      <c r="Q178" s="234">
        <f>ROUND(E178*P178,2)</f>
        <v>0.26</v>
      </c>
      <c r="R178" s="234" t="s">
        <v>276</v>
      </c>
      <c r="S178" s="234" t="s">
        <v>137</v>
      </c>
      <c r="T178" s="235" t="s">
        <v>137</v>
      </c>
      <c r="U178" s="218">
        <v>0.1</v>
      </c>
      <c r="V178" s="218">
        <f>ROUND(E178*U178,2)</f>
        <v>13.19</v>
      </c>
      <c r="W178" s="218"/>
      <c r="X178" s="20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277</v>
      </c>
      <c r="AH178" s="208"/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>
      <c r="A179" s="215"/>
      <c r="B179" s="216"/>
      <c r="C179" s="245" t="s">
        <v>278</v>
      </c>
      <c r="D179" s="220"/>
      <c r="E179" s="221">
        <v>55.102500000000006</v>
      </c>
      <c r="F179" s="218"/>
      <c r="G179" s="218"/>
      <c r="H179" s="218"/>
      <c r="I179" s="218"/>
      <c r="J179" s="218"/>
      <c r="K179" s="218"/>
      <c r="L179" s="218"/>
      <c r="M179" s="218"/>
      <c r="N179" s="218"/>
      <c r="O179" s="218"/>
      <c r="P179" s="218"/>
      <c r="Q179" s="218"/>
      <c r="R179" s="218"/>
      <c r="S179" s="218"/>
      <c r="T179" s="218"/>
      <c r="U179" s="218"/>
      <c r="V179" s="218"/>
      <c r="W179" s="218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140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>
      <c r="A180" s="215"/>
      <c r="B180" s="216"/>
      <c r="C180" s="245" t="s">
        <v>279</v>
      </c>
      <c r="D180" s="220"/>
      <c r="E180" s="221">
        <v>76.758900000000011</v>
      </c>
      <c r="F180" s="218"/>
      <c r="G180" s="218"/>
      <c r="H180" s="218"/>
      <c r="I180" s="218"/>
      <c r="J180" s="218"/>
      <c r="K180" s="218"/>
      <c r="L180" s="218"/>
      <c r="M180" s="218"/>
      <c r="N180" s="218"/>
      <c r="O180" s="218"/>
      <c r="P180" s="218"/>
      <c r="Q180" s="218"/>
      <c r="R180" s="218"/>
      <c r="S180" s="218"/>
      <c r="T180" s="218"/>
      <c r="U180" s="218"/>
      <c r="V180" s="218"/>
      <c r="W180" s="218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140</v>
      </c>
      <c r="AH180" s="208">
        <v>0</v>
      </c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>
      <c r="A181" s="215"/>
      <c r="B181" s="216"/>
      <c r="C181" s="246"/>
      <c r="D181" s="237"/>
      <c r="E181" s="237"/>
      <c r="F181" s="237"/>
      <c r="G181" s="237"/>
      <c r="H181" s="218"/>
      <c r="I181" s="218"/>
      <c r="J181" s="218"/>
      <c r="K181" s="218"/>
      <c r="L181" s="218"/>
      <c r="M181" s="218"/>
      <c r="N181" s="218"/>
      <c r="O181" s="218"/>
      <c r="P181" s="218"/>
      <c r="Q181" s="218"/>
      <c r="R181" s="218"/>
      <c r="S181" s="218"/>
      <c r="T181" s="218"/>
      <c r="U181" s="218"/>
      <c r="V181" s="218"/>
      <c r="W181" s="218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142</v>
      </c>
      <c r="AH181" s="208"/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>
      <c r="A182" s="215">
        <v>34</v>
      </c>
      <c r="B182" s="216" t="s">
        <v>282</v>
      </c>
      <c r="C182" s="248" t="s">
        <v>283</v>
      </c>
      <c r="D182" s="217" t="s">
        <v>0</v>
      </c>
      <c r="E182" s="236"/>
      <c r="F182" s="219"/>
      <c r="G182" s="218">
        <f>ROUND(E182*F182,2)</f>
        <v>0</v>
      </c>
      <c r="H182" s="219"/>
      <c r="I182" s="218">
        <f>ROUND(E182*H182,2)</f>
        <v>0</v>
      </c>
      <c r="J182" s="219"/>
      <c r="K182" s="218">
        <f>ROUND(E182*J182,2)</f>
        <v>0</v>
      </c>
      <c r="L182" s="218">
        <v>21</v>
      </c>
      <c r="M182" s="218">
        <f>G182*(1+L182/100)</f>
        <v>0</v>
      </c>
      <c r="N182" s="218">
        <v>0</v>
      </c>
      <c r="O182" s="218">
        <f>ROUND(E182*N182,2)</f>
        <v>0</v>
      </c>
      <c r="P182" s="218">
        <v>0</v>
      </c>
      <c r="Q182" s="218">
        <f>ROUND(E182*P182,2)</f>
        <v>0</v>
      </c>
      <c r="R182" s="218" t="s">
        <v>276</v>
      </c>
      <c r="S182" s="218" t="s">
        <v>137</v>
      </c>
      <c r="T182" s="218" t="s">
        <v>137</v>
      </c>
      <c r="U182" s="218">
        <v>0</v>
      </c>
      <c r="V182" s="218">
        <f>ROUND(E182*U182,2)</f>
        <v>0</v>
      </c>
      <c r="W182" s="218"/>
      <c r="X182" s="20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272</v>
      </c>
      <c r="AH182" s="208"/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>
      <c r="A183" s="215"/>
      <c r="B183" s="216"/>
      <c r="C183" s="249" t="s">
        <v>284</v>
      </c>
      <c r="D183" s="240"/>
      <c r="E183" s="240"/>
      <c r="F183" s="240"/>
      <c r="G183" s="240"/>
      <c r="H183" s="218"/>
      <c r="I183" s="218"/>
      <c r="J183" s="218"/>
      <c r="K183" s="218"/>
      <c r="L183" s="218"/>
      <c r="M183" s="218"/>
      <c r="N183" s="218"/>
      <c r="O183" s="218"/>
      <c r="P183" s="218"/>
      <c r="Q183" s="218"/>
      <c r="R183" s="218"/>
      <c r="S183" s="218"/>
      <c r="T183" s="218"/>
      <c r="U183" s="218"/>
      <c r="V183" s="218"/>
      <c r="W183" s="218"/>
      <c r="X183" s="20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148</v>
      </c>
      <c r="AH183" s="208"/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>
      <c r="A184" s="215"/>
      <c r="B184" s="216"/>
      <c r="C184" s="246"/>
      <c r="D184" s="237"/>
      <c r="E184" s="237"/>
      <c r="F184" s="237"/>
      <c r="G184" s="237"/>
      <c r="H184" s="218"/>
      <c r="I184" s="218"/>
      <c r="J184" s="218"/>
      <c r="K184" s="218"/>
      <c r="L184" s="218"/>
      <c r="M184" s="218"/>
      <c r="N184" s="218"/>
      <c r="O184" s="218"/>
      <c r="P184" s="218"/>
      <c r="Q184" s="218"/>
      <c r="R184" s="218"/>
      <c r="S184" s="218"/>
      <c r="T184" s="218"/>
      <c r="U184" s="218"/>
      <c r="V184" s="218"/>
      <c r="W184" s="218"/>
      <c r="X184" s="208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142</v>
      </c>
      <c r="AH184" s="208"/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>
      <c r="A185" s="229">
        <v>35</v>
      </c>
      <c r="B185" s="230" t="s">
        <v>285</v>
      </c>
      <c r="C185" s="244" t="s">
        <v>286</v>
      </c>
      <c r="D185" s="231" t="s">
        <v>287</v>
      </c>
      <c r="E185" s="232">
        <v>34</v>
      </c>
      <c r="F185" s="233"/>
      <c r="G185" s="234">
        <f>ROUND(E185*F185,2)</f>
        <v>0</v>
      </c>
      <c r="H185" s="233"/>
      <c r="I185" s="234">
        <f>ROUND(E185*H185,2)</f>
        <v>0</v>
      </c>
      <c r="J185" s="233"/>
      <c r="K185" s="234">
        <f>ROUND(E185*J185,2)</f>
        <v>0</v>
      </c>
      <c r="L185" s="234">
        <v>21</v>
      </c>
      <c r="M185" s="234">
        <f>G185*(1+L185/100)</f>
        <v>0</v>
      </c>
      <c r="N185" s="234">
        <v>0</v>
      </c>
      <c r="O185" s="234">
        <f>ROUND(E185*N185,2)</f>
        <v>0</v>
      </c>
      <c r="P185" s="234">
        <v>0</v>
      </c>
      <c r="Q185" s="234">
        <f>ROUND(E185*P185,2)</f>
        <v>0</v>
      </c>
      <c r="R185" s="234" t="s">
        <v>288</v>
      </c>
      <c r="S185" s="234" t="s">
        <v>137</v>
      </c>
      <c r="T185" s="235" t="s">
        <v>137</v>
      </c>
      <c r="U185" s="218">
        <v>1</v>
      </c>
      <c r="V185" s="218">
        <f>ROUND(E185*U185,2)</f>
        <v>34</v>
      </c>
      <c r="W185" s="218"/>
      <c r="X185" s="20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289</v>
      </c>
      <c r="AH185" s="208"/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outlineLevel="1">
      <c r="A186" s="215"/>
      <c r="B186" s="216"/>
      <c r="C186" s="245" t="s">
        <v>290</v>
      </c>
      <c r="D186" s="220"/>
      <c r="E186" s="221"/>
      <c r="F186" s="218"/>
      <c r="G186" s="218"/>
      <c r="H186" s="218"/>
      <c r="I186" s="218"/>
      <c r="J186" s="218"/>
      <c r="K186" s="218"/>
      <c r="L186" s="218"/>
      <c r="M186" s="218"/>
      <c r="N186" s="218"/>
      <c r="O186" s="218"/>
      <c r="P186" s="218"/>
      <c r="Q186" s="218"/>
      <c r="R186" s="218"/>
      <c r="S186" s="218"/>
      <c r="T186" s="218"/>
      <c r="U186" s="218"/>
      <c r="V186" s="218"/>
      <c r="W186" s="218"/>
      <c r="X186" s="208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140</v>
      </c>
      <c r="AH186" s="208">
        <v>0</v>
      </c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</row>
    <row r="187" spans="1:60" outlineLevel="1">
      <c r="A187" s="215"/>
      <c r="B187" s="216"/>
      <c r="C187" s="245" t="s">
        <v>291</v>
      </c>
      <c r="D187" s="220"/>
      <c r="E187" s="221">
        <v>2</v>
      </c>
      <c r="F187" s="218"/>
      <c r="G187" s="218"/>
      <c r="H187" s="218"/>
      <c r="I187" s="218"/>
      <c r="J187" s="218"/>
      <c r="K187" s="218"/>
      <c r="L187" s="218"/>
      <c r="M187" s="218"/>
      <c r="N187" s="218"/>
      <c r="O187" s="218"/>
      <c r="P187" s="218"/>
      <c r="Q187" s="218"/>
      <c r="R187" s="218"/>
      <c r="S187" s="218"/>
      <c r="T187" s="218"/>
      <c r="U187" s="218"/>
      <c r="V187" s="218"/>
      <c r="W187" s="218"/>
      <c r="X187" s="208"/>
      <c r="Y187" s="208"/>
      <c r="Z187" s="208"/>
      <c r="AA187" s="208"/>
      <c r="AB187" s="208"/>
      <c r="AC187" s="208"/>
      <c r="AD187" s="208"/>
      <c r="AE187" s="208"/>
      <c r="AF187" s="208"/>
      <c r="AG187" s="208" t="s">
        <v>140</v>
      </c>
      <c r="AH187" s="208">
        <v>0</v>
      </c>
      <c r="AI187" s="208"/>
      <c r="AJ187" s="208"/>
      <c r="AK187" s="208"/>
      <c r="AL187" s="208"/>
      <c r="AM187" s="208"/>
      <c r="AN187" s="208"/>
      <c r="AO187" s="208"/>
      <c r="AP187" s="208"/>
      <c r="AQ187" s="208"/>
      <c r="AR187" s="208"/>
      <c r="AS187" s="208"/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</row>
    <row r="188" spans="1:60" outlineLevel="1">
      <c r="A188" s="215"/>
      <c r="B188" s="216"/>
      <c r="C188" s="245" t="s">
        <v>292</v>
      </c>
      <c r="D188" s="220"/>
      <c r="E188" s="221">
        <v>1</v>
      </c>
      <c r="F188" s="218"/>
      <c r="G188" s="218"/>
      <c r="H188" s="218"/>
      <c r="I188" s="218"/>
      <c r="J188" s="218"/>
      <c r="K188" s="218"/>
      <c r="L188" s="218"/>
      <c r="M188" s="218"/>
      <c r="N188" s="218"/>
      <c r="O188" s="218"/>
      <c r="P188" s="218"/>
      <c r="Q188" s="218"/>
      <c r="R188" s="218"/>
      <c r="S188" s="218"/>
      <c r="T188" s="218"/>
      <c r="U188" s="218"/>
      <c r="V188" s="218"/>
      <c r="W188" s="218"/>
      <c r="X188" s="208"/>
      <c r="Y188" s="208"/>
      <c r="Z188" s="208"/>
      <c r="AA188" s="208"/>
      <c r="AB188" s="208"/>
      <c r="AC188" s="208"/>
      <c r="AD188" s="208"/>
      <c r="AE188" s="208"/>
      <c r="AF188" s="208"/>
      <c r="AG188" s="208" t="s">
        <v>140</v>
      </c>
      <c r="AH188" s="208">
        <v>0</v>
      </c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outlineLevel="1">
      <c r="A189" s="215"/>
      <c r="B189" s="216"/>
      <c r="C189" s="245" t="s">
        <v>293</v>
      </c>
      <c r="D189" s="220"/>
      <c r="E189" s="221">
        <v>1</v>
      </c>
      <c r="F189" s="218"/>
      <c r="G189" s="218"/>
      <c r="H189" s="218"/>
      <c r="I189" s="218"/>
      <c r="J189" s="218"/>
      <c r="K189" s="218"/>
      <c r="L189" s="218"/>
      <c r="M189" s="218"/>
      <c r="N189" s="218"/>
      <c r="O189" s="218"/>
      <c r="P189" s="218"/>
      <c r="Q189" s="218"/>
      <c r="R189" s="218"/>
      <c r="S189" s="218"/>
      <c r="T189" s="218"/>
      <c r="U189" s="218"/>
      <c r="V189" s="218"/>
      <c r="W189" s="218"/>
      <c r="X189" s="208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140</v>
      </c>
      <c r="AH189" s="208">
        <v>0</v>
      </c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</row>
    <row r="190" spans="1:60" outlineLevel="1">
      <c r="A190" s="215"/>
      <c r="B190" s="216"/>
      <c r="C190" s="245" t="s">
        <v>294</v>
      </c>
      <c r="D190" s="220"/>
      <c r="E190" s="221">
        <v>1</v>
      </c>
      <c r="F190" s="218"/>
      <c r="G190" s="218"/>
      <c r="H190" s="218"/>
      <c r="I190" s="218"/>
      <c r="J190" s="218"/>
      <c r="K190" s="218"/>
      <c r="L190" s="218"/>
      <c r="M190" s="218"/>
      <c r="N190" s="218"/>
      <c r="O190" s="218"/>
      <c r="P190" s="218"/>
      <c r="Q190" s="218"/>
      <c r="R190" s="218"/>
      <c r="S190" s="218"/>
      <c r="T190" s="218"/>
      <c r="U190" s="218"/>
      <c r="V190" s="218"/>
      <c r="W190" s="218"/>
      <c r="X190" s="20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140</v>
      </c>
      <c r="AH190" s="208">
        <v>0</v>
      </c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 outlineLevel="1">
      <c r="A191" s="215"/>
      <c r="B191" s="216"/>
      <c r="C191" s="245" t="s">
        <v>295</v>
      </c>
      <c r="D191" s="220"/>
      <c r="E191" s="221">
        <v>3</v>
      </c>
      <c r="F191" s="218"/>
      <c r="G191" s="218"/>
      <c r="H191" s="218"/>
      <c r="I191" s="218"/>
      <c r="J191" s="218"/>
      <c r="K191" s="218"/>
      <c r="L191" s="218"/>
      <c r="M191" s="218"/>
      <c r="N191" s="218"/>
      <c r="O191" s="218"/>
      <c r="P191" s="218"/>
      <c r="Q191" s="218"/>
      <c r="R191" s="218"/>
      <c r="S191" s="218"/>
      <c r="T191" s="218"/>
      <c r="U191" s="218"/>
      <c r="V191" s="218"/>
      <c r="W191" s="218"/>
      <c r="X191" s="208"/>
      <c r="Y191" s="208"/>
      <c r="Z191" s="208"/>
      <c r="AA191" s="208"/>
      <c r="AB191" s="208"/>
      <c r="AC191" s="208"/>
      <c r="AD191" s="208"/>
      <c r="AE191" s="208"/>
      <c r="AF191" s="208"/>
      <c r="AG191" s="208" t="s">
        <v>140</v>
      </c>
      <c r="AH191" s="208">
        <v>0</v>
      </c>
      <c r="AI191" s="208"/>
      <c r="AJ191" s="208"/>
      <c r="AK191" s="208"/>
      <c r="AL191" s="208"/>
      <c r="AM191" s="208"/>
      <c r="AN191" s="208"/>
      <c r="AO191" s="208"/>
      <c r="AP191" s="208"/>
      <c r="AQ191" s="208"/>
      <c r="AR191" s="208"/>
      <c r="AS191" s="208"/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</row>
    <row r="192" spans="1:60" outlineLevel="1">
      <c r="A192" s="215"/>
      <c r="B192" s="216"/>
      <c r="C192" s="245" t="s">
        <v>296</v>
      </c>
      <c r="D192" s="220"/>
      <c r="E192" s="221">
        <v>4</v>
      </c>
      <c r="F192" s="218"/>
      <c r="G192" s="218"/>
      <c r="H192" s="218"/>
      <c r="I192" s="218"/>
      <c r="J192" s="218"/>
      <c r="K192" s="218"/>
      <c r="L192" s="218"/>
      <c r="M192" s="218"/>
      <c r="N192" s="218"/>
      <c r="O192" s="218"/>
      <c r="P192" s="218"/>
      <c r="Q192" s="218"/>
      <c r="R192" s="218"/>
      <c r="S192" s="218"/>
      <c r="T192" s="218"/>
      <c r="U192" s="218"/>
      <c r="V192" s="218"/>
      <c r="W192" s="218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140</v>
      </c>
      <c r="AH192" s="208">
        <v>0</v>
      </c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>
      <c r="A193" s="215"/>
      <c r="B193" s="216"/>
      <c r="C193" s="245" t="s">
        <v>297</v>
      </c>
      <c r="D193" s="220"/>
      <c r="E193" s="221"/>
      <c r="F193" s="218"/>
      <c r="G193" s="218"/>
      <c r="H193" s="218"/>
      <c r="I193" s="218"/>
      <c r="J193" s="218"/>
      <c r="K193" s="218"/>
      <c r="L193" s="218"/>
      <c r="M193" s="218"/>
      <c r="N193" s="218"/>
      <c r="O193" s="218"/>
      <c r="P193" s="218"/>
      <c r="Q193" s="218"/>
      <c r="R193" s="218"/>
      <c r="S193" s="218"/>
      <c r="T193" s="218"/>
      <c r="U193" s="218"/>
      <c r="V193" s="218"/>
      <c r="W193" s="218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140</v>
      </c>
      <c r="AH193" s="208">
        <v>0</v>
      </c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>
      <c r="A194" s="215"/>
      <c r="B194" s="216"/>
      <c r="C194" s="245" t="s">
        <v>298</v>
      </c>
      <c r="D194" s="220"/>
      <c r="E194" s="221">
        <v>2</v>
      </c>
      <c r="F194" s="218"/>
      <c r="G194" s="218"/>
      <c r="H194" s="218"/>
      <c r="I194" s="218"/>
      <c r="J194" s="218"/>
      <c r="K194" s="218"/>
      <c r="L194" s="218"/>
      <c r="M194" s="218"/>
      <c r="N194" s="218"/>
      <c r="O194" s="218"/>
      <c r="P194" s="218"/>
      <c r="Q194" s="218"/>
      <c r="R194" s="218"/>
      <c r="S194" s="218"/>
      <c r="T194" s="218"/>
      <c r="U194" s="218"/>
      <c r="V194" s="218"/>
      <c r="W194" s="218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140</v>
      </c>
      <c r="AH194" s="208">
        <v>0</v>
      </c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>
      <c r="A195" s="215"/>
      <c r="B195" s="216"/>
      <c r="C195" s="245" t="s">
        <v>299</v>
      </c>
      <c r="D195" s="220"/>
      <c r="E195" s="221">
        <v>1</v>
      </c>
      <c r="F195" s="218"/>
      <c r="G195" s="218"/>
      <c r="H195" s="218"/>
      <c r="I195" s="218"/>
      <c r="J195" s="218"/>
      <c r="K195" s="218"/>
      <c r="L195" s="218"/>
      <c r="M195" s="218"/>
      <c r="N195" s="218"/>
      <c r="O195" s="218"/>
      <c r="P195" s="218"/>
      <c r="Q195" s="218"/>
      <c r="R195" s="218"/>
      <c r="S195" s="218"/>
      <c r="T195" s="218"/>
      <c r="U195" s="218"/>
      <c r="V195" s="218"/>
      <c r="W195" s="218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140</v>
      </c>
      <c r="AH195" s="208">
        <v>0</v>
      </c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outlineLevel="1">
      <c r="A196" s="215"/>
      <c r="B196" s="216"/>
      <c r="C196" s="245" t="s">
        <v>300</v>
      </c>
      <c r="D196" s="220"/>
      <c r="E196" s="221">
        <v>2</v>
      </c>
      <c r="F196" s="218"/>
      <c r="G196" s="218"/>
      <c r="H196" s="218"/>
      <c r="I196" s="218"/>
      <c r="J196" s="218"/>
      <c r="K196" s="218"/>
      <c r="L196" s="218"/>
      <c r="M196" s="218"/>
      <c r="N196" s="218"/>
      <c r="O196" s="218"/>
      <c r="P196" s="218"/>
      <c r="Q196" s="218"/>
      <c r="R196" s="218"/>
      <c r="S196" s="218"/>
      <c r="T196" s="218"/>
      <c r="U196" s="218"/>
      <c r="V196" s="218"/>
      <c r="W196" s="218"/>
      <c r="X196" s="208"/>
      <c r="Y196" s="208"/>
      <c r="Z196" s="208"/>
      <c r="AA196" s="208"/>
      <c r="AB196" s="208"/>
      <c r="AC196" s="208"/>
      <c r="AD196" s="208"/>
      <c r="AE196" s="208"/>
      <c r="AF196" s="208"/>
      <c r="AG196" s="208" t="s">
        <v>140</v>
      </c>
      <c r="AH196" s="208">
        <v>0</v>
      </c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 outlineLevel="1">
      <c r="A197" s="215"/>
      <c r="B197" s="216"/>
      <c r="C197" s="245" t="s">
        <v>293</v>
      </c>
      <c r="D197" s="220"/>
      <c r="E197" s="221">
        <v>1</v>
      </c>
      <c r="F197" s="218"/>
      <c r="G197" s="218"/>
      <c r="H197" s="218"/>
      <c r="I197" s="218"/>
      <c r="J197" s="218"/>
      <c r="K197" s="218"/>
      <c r="L197" s="218"/>
      <c r="M197" s="218"/>
      <c r="N197" s="218"/>
      <c r="O197" s="218"/>
      <c r="P197" s="218"/>
      <c r="Q197" s="218"/>
      <c r="R197" s="218"/>
      <c r="S197" s="218"/>
      <c r="T197" s="218"/>
      <c r="U197" s="218"/>
      <c r="V197" s="218"/>
      <c r="W197" s="218"/>
      <c r="X197" s="208"/>
      <c r="Y197" s="208"/>
      <c r="Z197" s="208"/>
      <c r="AA197" s="208"/>
      <c r="AB197" s="208"/>
      <c r="AC197" s="208"/>
      <c r="AD197" s="208"/>
      <c r="AE197" s="208"/>
      <c r="AF197" s="208"/>
      <c r="AG197" s="208" t="s">
        <v>140</v>
      </c>
      <c r="AH197" s="208">
        <v>0</v>
      </c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>
      <c r="A198" s="215"/>
      <c r="B198" s="216"/>
      <c r="C198" s="245" t="s">
        <v>301</v>
      </c>
      <c r="D198" s="220"/>
      <c r="E198" s="221"/>
      <c r="F198" s="218"/>
      <c r="G198" s="218"/>
      <c r="H198" s="218"/>
      <c r="I198" s="218"/>
      <c r="J198" s="218"/>
      <c r="K198" s="218"/>
      <c r="L198" s="218"/>
      <c r="M198" s="218"/>
      <c r="N198" s="218"/>
      <c r="O198" s="218"/>
      <c r="P198" s="218"/>
      <c r="Q198" s="218"/>
      <c r="R198" s="218"/>
      <c r="S198" s="218"/>
      <c r="T198" s="218"/>
      <c r="U198" s="218"/>
      <c r="V198" s="218"/>
      <c r="W198" s="218"/>
      <c r="X198" s="20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140</v>
      </c>
      <c r="AH198" s="208">
        <v>0</v>
      </c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>
      <c r="A199" s="215"/>
      <c r="B199" s="216"/>
      <c r="C199" s="245" t="s">
        <v>302</v>
      </c>
      <c r="D199" s="220"/>
      <c r="E199" s="221">
        <v>3</v>
      </c>
      <c r="F199" s="218"/>
      <c r="G199" s="218"/>
      <c r="H199" s="218"/>
      <c r="I199" s="218"/>
      <c r="J199" s="218"/>
      <c r="K199" s="218"/>
      <c r="L199" s="218"/>
      <c r="M199" s="218"/>
      <c r="N199" s="218"/>
      <c r="O199" s="218"/>
      <c r="P199" s="218"/>
      <c r="Q199" s="218"/>
      <c r="R199" s="218"/>
      <c r="S199" s="218"/>
      <c r="T199" s="218"/>
      <c r="U199" s="218"/>
      <c r="V199" s="218"/>
      <c r="W199" s="218"/>
      <c r="X199" s="208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140</v>
      </c>
      <c r="AH199" s="208">
        <v>0</v>
      </c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outlineLevel="1">
      <c r="A200" s="215"/>
      <c r="B200" s="216"/>
      <c r="C200" s="245" t="s">
        <v>303</v>
      </c>
      <c r="D200" s="220"/>
      <c r="E200" s="221">
        <v>2</v>
      </c>
      <c r="F200" s="218"/>
      <c r="G200" s="218"/>
      <c r="H200" s="218"/>
      <c r="I200" s="218"/>
      <c r="J200" s="218"/>
      <c r="K200" s="218"/>
      <c r="L200" s="218"/>
      <c r="M200" s="218"/>
      <c r="N200" s="218"/>
      <c r="O200" s="218"/>
      <c r="P200" s="218"/>
      <c r="Q200" s="218"/>
      <c r="R200" s="218"/>
      <c r="S200" s="218"/>
      <c r="T200" s="218"/>
      <c r="U200" s="218"/>
      <c r="V200" s="218"/>
      <c r="W200" s="218"/>
      <c r="X200" s="20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140</v>
      </c>
      <c r="AH200" s="208">
        <v>0</v>
      </c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</row>
    <row r="201" spans="1:60" outlineLevel="1">
      <c r="A201" s="215"/>
      <c r="B201" s="216"/>
      <c r="C201" s="245" t="s">
        <v>304</v>
      </c>
      <c r="D201" s="220"/>
      <c r="E201" s="221">
        <v>3</v>
      </c>
      <c r="F201" s="218"/>
      <c r="G201" s="218"/>
      <c r="H201" s="218"/>
      <c r="I201" s="218"/>
      <c r="J201" s="218"/>
      <c r="K201" s="218"/>
      <c r="L201" s="218"/>
      <c r="M201" s="218"/>
      <c r="N201" s="218"/>
      <c r="O201" s="218"/>
      <c r="P201" s="218"/>
      <c r="Q201" s="218"/>
      <c r="R201" s="218"/>
      <c r="S201" s="218"/>
      <c r="T201" s="218"/>
      <c r="U201" s="218"/>
      <c r="V201" s="218"/>
      <c r="W201" s="218"/>
      <c r="X201" s="208"/>
      <c r="Y201" s="208"/>
      <c r="Z201" s="208"/>
      <c r="AA201" s="208"/>
      <c r="AB201" s="208"/>
      <c r="AC201" s="208"/>
      <c r="AD201" s="208"/>
      <c r="AE201" s="208"/>
      <c r="AF201" s="208"/>
      <c r="AG201" s="208" t="s">
        <v>140</v>
      </c>
      <c r="AH201" s="208">
        <v>0</v>
      </c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outlineLevel="1">
      <c r="A202" s="215"/>
      <c r="B202" s="216"/>
      <c r="C202" s="245" t="s">
        <v>305</v>
      </c>
      <c r="D202" s="220"/>
      <c r="E202" s="221"/>
      <c r="F202" s="218"/>
      <c r="G202" s="218"/>
      <c r="H202" s="218"/>
      <c r="I202" s="218"/>
      <c r="J202" s="218"/>
      <c r="K202" s="218"/>
      <c r="L202" s="218"/>
      <c r="M202" s="218"/>
      <c r="N202" s="218"/>
      <c r="O202" s="218"/>
      <c r="P202" s="218"/>
      <c r="Q202" s="218"/>
      <c r="R202" s="218"/>
      <c r="S202" s="218"/>
      <c r="T202" s="218"/>
      <c r="U202" s="218"/>
      <c r="V202" s="218"/>
      <c r="W202" s="218"/>
      <c r="X202" s="208"/>
      <c r="Y202" s="208"/>
      <c r="Z202" s="208"/>
      <c r="AA202" s="208"/>
      <c r="AB202" s="208"/>
      <c r="AC202" s="208"/>
      <c r="AD202" s="208"/>
      <c r="AE202" s="208"/>
      <c r="AF202" s="208"/>
      <c r="AG202" s="208" t="s">
        <v>140</v>
      </c>
      <c r="AH202" s="208">
        <v>0</v>
      </c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outlineLevel="1">
      <c r="A203" s="215"/>
      <c r="B203" s="216"/>
      <c r="C203" s="245" t="s">
        <v>295</v>
      </c>
      <c r="D203" s="220"/>
      <c r="E203" s="221">
        <v>3</v>
      </c>
      <c r="F203" s="218"/>
      <c r="G203" s="218"/>
      <c r="H203" s="218"/>
      <c r="I203" s="218"/>
      <c r="J203" s="218"/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W203" s="218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140</v>
      </c>
      <c r="AH203" s="208">
        <v>0</v>
      </c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</row>
    <row r="204" spans="1:60" outlineLevel="1">
      <c r="A204" s="215"/>
      <c r="B204" s="216"/>
      <c r="C204" s="245" t="s">
        <v>304</v>
      </c>
      <c r="D204" s="220"/>
      <c r="E204" s="221">
        <v>3</v>
      </c>
      <c r="F204" s="218"/>
      <c r="G204" s="218"/>
      <c r="H204" s="218"/>
      <c r="I204" s="218"/>
      <c r="J204" s="218"/>
      <c r="K204" s="218"/>
      <c r="L204" s="218"/>
      <c r="M204" s="218"/>
      <c r="N204" s="218"/>
      <c r="O204" s="218"/>
      <c r="P204" s="218"/>
      <c r="Q204" s="218"/>
      <c r="R204" s="218"/>
      <c r="S204" s="218"/>
      <c r="T204" s="218"/>
      <c r="U204" s="218"/>
      <c r="V204" s="218"/>
      <c r="W204" s="218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140</v>
      </c>
      <c r="AH204" s="208">
        <v>0</v>
      </c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outlineLevel="1">
      <c r="A205" s="215"/>
      <c r="B205" s="216"/>
      <c r="C205" s="245" t="s">
        <v>292</v>
      </c>
      <c r="D205" s="220"/>
      <c r="E205" s="221">
        <v>1</v>
      </c>
      <c r="F205" s="218"/>
      <c r="G205" s="218"/>
      <c r="H205" s="218"/>
      <c r="I205" s="218"/>
      <c r="J205" s="218"/>
      <c r="K205" s="218"/>
      <c r="L205" s="218"/>
      <c r="M205" s="218"/>
      <c r="N205" s="218"/>
      <c r="O205" s="218"/>
      <c r="P205" s="218"/>
      <c r="Q205" s="218"/>
      <c r="R205" s="218"/>
      <c r="S205" s="218"/>
      <c r="T205" s="218"/>
      <c r="U205" s="218"/>
      <c r="V205" s="218"/>
      <c r="W205" s="218"/>
      <c r="X205" s="208"/>
      <c r="Y205" s="208"/>
      <c r="Z205" s="208"/>
      <c r="AA205" s="208"/>
      <c r="AB205" s="208"/>
      <c r="AC205" s="208"/>
      <c r="AD205" s="208"/>
      <c r="AE205" s="208"/>
      <c r="AF205" s="208"/>
      <c r="AG205" s="208" t="s">
        <v>140</v>
      </c>
      <c r="AH205" s="208">
        <v>0</v>
      </c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</row>
    <row r="206" spans="1:60" outlineLevel="1">
      <c r="A206" s="215"/>
      <c r="B206" s="216"/>
      <c r="C206" s="245" t="s">
        <v>293</v>
      </c>
      <c r="D206" s="220"/>
      <c r="E206" s="221">
        <v>1</v>
      </c>
      <c r="F206" s="218"/>
      <c r="G206" s="218"/>
      <c r="H206" s="218"/>
      <c r="I206" s="218"/>
      <c r="J206" s="218"/>
      <c r="K206" s="218"/>
      <c r="L206" s="218"/>
      <c r="M206" s="218"/>
      <c r="N206" s="218"/>
      <c r="O206" s="218"/>
      <c r="P206" s="218"/>
      <c r="Q206" s="218"/>
      <c r="R206" s="218"/>
      <c r="S206" s="218"/>
      <c r="T206" s="218"/>
      <c r="U206" s="218"/>
      <c r="V206" s="218"/>
      <c r="W206" s="218"/>
      <c r="X206" s="208"/>
      <c r="Y206" s="208"/>
      <c r="Z206" s="208"/>
      <c r="AA206" s="208"/>
      <c r="AB206" s="208"/>
      <c r="AC206" s="208"/>
      <c r="AD206" s="208"/>
      <c r="AE206" s="208"/>
      <c r="AF206" s="208"/>
      <c r="AG206" s="208" t="s">
        <v>140</v>
      </c>
      <c r="AH206" s="208">
        <v>0</v>
      </c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outlineLevel="1">
      <c r="A207" s="215"/>
      <c r="B207" s="216"/>
      <c r="C207" s="246"/>
      <c r="D207" s="237"/>
      <c r="E207" s="237"/>
      <c r="F207" s="237"/>
      <c r="G207" s="237"/>
      <c r="H207" s="218"/>
      <c r="I207" s="218"/>
      <c r="J207" s="218"/>
      <c r="K207" s="218"/>
      <c r="L207" s="218"/>
      <c r="M207" s="218"/>
      <c r="N207" s="218"/>
      <c r="O207" s="218"/>
      <c r="P207" s="218"/>
      <c r="Q207" s="218"/>
      <c r="R207" s="218"/>
      <c r="S207" s="218"/>
      <c r="T207" s="218"/>
      <c r="U207" s="218"/>
      <c r="V207" s="218"/>
      <c r="W207" s="218"/>
      <c r="X207" s="20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142</v>
      </c>
      <c r="AH207" s="208"/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>
      <c r="A208" s="223" t="s">
        <v>131</v>
      </c>
      <c r="B208" s="224" t="s">
        <v>89</v>
      </c>
      <c r="C208" s="243" t="s">
        <v>90</v>
      </c>
      <c r="D208" s="225"/>
      <c r="E208" s="226"/>
      <c r="F208" s="227"/>
      <c r="G208" s="227">
        <f>SUMIF(AG209:AG231,"&lt;&gt;NOR",G209:G231)</f>
        <v>0</v>
      </c>
      <c r="H208" s="227"/>
      <c r="I208" s="227">
        <f>SUM(I209:I231)</f>
        <v>0</v>
      </c>
      <c r="J208" s="227"/>
      <c r="K208" s="227">
        <f>SUM(K209:K231)</f>
        <v>0</v>
      </c>
      <c r="L208" s="227"/>
      <c r="M208" s="227">
        <f>SUM(M209:M231)</f>
        <v>0</v>
      </c>
      <c r="N208" s="227"/>
      <c r="O208" s="227">
        <f>SUM(O209:O231)</f>
        <v>0.18</v>
      </c>
      <c r="P208" s="227"/>
      <c r="Q208" s="227">
        <f>SUM(Q209:Q231)</f>
        <v>7.0000000000000007E-2</v>
      </c>
      <c r="R208" s="227"/>
      <c r="S208" s="227"/>
      <c r="T208" s="228"/>
      <c r="U208" s="222"/>
      <c r="V208" s="222">
        <f>SUM(V209:V231)</f>
        <v>45.989999999999995</v>
      </c>
      <c r="W208" s="222"/>
      <c r="AG208" t="s">
        <v>132</v>
      </c>
    </row>
    <row r="209" spans="1:60" outlineLevel="1">
      <c r="A209" s="229">
        <v>36</v>
      </c>
      <c r="B209" s="230" t="s">
        <v>306</v>
      </c>
      <c r="C209" s="244" t="s">
        <v>307</v>
      </c>
      <c r="D209" s="231" t="s">
        <v>251</v>
      </c>
      <c r="E209" s="232">
        <v>48.5</v>
      </c>
      <c r="F209" s="233"/>
      <c r="G209" s="234">
        <f>ROUND(E209*F209,2)</f>
        <v>0</v>
      </c>
      <c r="H209" s="233"/>
      <c r="I209" s="234">
        <f>ROUND(E209*H209,2)</f>
        <v>0</v>
      </c>
      <c r="J209" s="233"/>
      <c r="K209" s="234">
        <f>ROUND(E209*J209,2)</f>
        <v>0</v>
      </c>
      <c r="L209" s="234">
        <v>21</v>
      </c>
      <c r="M209" s="234">
        <f>G209*(1+L209/100)</f>
        <v>0</v>
      </c>
      <c r="N209" s="234">
        <v>0</v>
      </c>
      <c r="O209" s="234">
        <f>ROUND(E209*N209,2)</f>
        <v>0</v>
      </c>
      <c r="P209" s="234">
        <v>0</v>
      </c>
      <c r="Q209" s="234">
        <f>ROUND(E209*P209,2)</f>
        <v>0</v>
      </c>
      <c r="R209" s="234" t="s">
        <v>308</v>
      </c>
      <c r="S209" s="234" t="s">
        <v>137</v>
      </c>
      <c r="T209" s="235" t="s">
        <v>137</v>
      </c>
      <c r="U209" s="218">
        <v>3.5000000000000003E-2</v>
      </c>
      <c r="V209" s="218">
        <f>ROUND(E209*U209,2)</f>
        <v>1.7</v>
      </c>
      <c r="W209" s="218"/>
      <c r="X209" s="20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277</v>
      </c>
      <c r="AH209" s="208"/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outlineLevel="1">
      <c r="A210" s="215"/>
      <c r="B210" s="216"/>
      <c r="C210" s="245" t="s">
        <v>309</v>
      </c>
      <c r="D210" s="220"/>
      <c r="E210" s="221">
        <v>21.3</v>
      </c>
      <c r="F210" s="218"/>
      <c r="G210" s="218"/>
      <c r="H210" s="218"/>
      <c r="I210" s="218"/>
      <c r="J210" s="218"/>
      <c r="K210" s="218"/>
      <c r="L210" s="218"/>
      <c r="M210" s="218"/>
      <c r="N210" s="218"/>
      <c r="O210" s="218"/>
      <c r="P210" s="218"/>
      <c r="Q210" s="218"/>
      <c r="R210" s="218"/>
      <c r="S210" s="218"/>
      <c r="T210" s="218"/>
      <c r="U210" s="218"/>
      <c r="V210" s="218"/>
      <c r="W210" s="218"/>
      <c r="X210" s="208"/>
      <c r="Y210" s="208"/>
      <c r="Z210" s="208"/>
      <c r="AA210" s="208"/>
      <c r="AB210" s="208"/>
      <c r="AC210" s="208"/>
      <c r="AD210" s="208"/>
      <c r="AE210" s="208"/>
      <c r="AF210" s="208"/>
      <c r="AG210" s="208" t="s">
        <v>140</v>
      </c>
      <c r="AH210" s="208">
        <v>0</v>
      </c>
      <c r="AI210" s="208"/>
      <c r="AJ210" s="208"/>
      <c r="AK210" s="208"/>
      <c r="AL210" s="208"/>
      <c r="AM210" s="208"/>
      <c r="AN210" s="208"/>
      <c r="AO210" s="208"/>
      <c r="AP210" s="208"/>
      <c r="AQ210" s="208"/>
      <c r="AR210" s="208"/>
      <c r="AS210" s="208"/>
      <c r="AT210" s="208"/>
      <c r="AU210" s="208"/>
      <c r="AV210" s="208"/>
      <c r="AW210" s="208"/>
      <c r="AX210" s="208"/>
      <c r="AY210" s="208"/>
      <c r="AZ210" s="208"/>
      <c r="BA210" s="208"/>
      <c r="BB210" s="208"/>
      <c r="BC210" s="208"/>
      <c r="BD210" s="208"/>
      <c r="BE210" s="208"/>
      <c r="BF210" s="208"/>
      <c r="BG210" s="208"/>
      <c r="BH210" s="208"/>
    </row>
    <row r="211" spans="1:60" outlineLevel="1">
      <c r="A211" s="215"/>
      <c r="B211" s="216"/>
      <c r="C211" s="245" t="s">
        <v>310</v>
      </c>
      <c r="D211" s="220"/>
      <c r="E211" s="221">
        <v>27.200000000000003</v>
      </c>
      <c r="F211" s="218"/>
      <c r="G211" s="218"/>
      <c r="H211" s="218"/>
      <c r="I211" s="218"/>
      <c r="J211" s="218"/>
      <c r="K211" s="218"/>
      <c r="L211" s="218"/>
      <c r="M211" s="218"/>
      <c r="N211" s="218"/>
      <c r="O211" s="218"/>
      <c r="P211" s="218"/>
      <c r="Q211" s="218"/>
      <c r="R211" s="218"/>
      <c r="S211" s="218"/>
      <c r="T211" s="218"/>
      <c r="U211" s="218"/>
      <c r="V211" s="218"/>
      <c r="W211" s="218"/>
      <c r="X211" s="208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140</v>
      </c>
      <c r="AH211" s="208">
        <v>0</v>
      </c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>
      <c r="A212" s="215"/>
      <c r="B212" s="216"/>
      <c r="C212" s="246"/>
      <c r="D212" s="237"/>
      <c r="E212" s="237"/>
      <c r="F212" s="237"/>
      <c r="G212" s="237"/>
      <c r="H212" s="218"/>
      <c r="I212" s="218"/>
      <c r="J212" s="218"/>
      <c r="K212" s="218"/>
      <c r="L212" s="218"/>
      <c r="M212" s="218"/>
      <c r="N212" s="218"/>
      <c r="O212" s="218"/>
      <c r="P212" s="218"/>
      <c r="Q212" s="218"/>
      <c r="R212" s="218"/>
      <c r="S212" s="218"/>
      <c r="T212" s="218"/>
      <c r="U212" s="218"/>
      <c r="V212" s="218"/>
      <c r="W212" s="218"/>
      <c r="X212" s="208"/>
      <c r="Y212" s="208"/>
      <c r="Z212" s="208"/>
      <c r="AA212" s="208"/>
      <c r="AB212" s="208"/>
      <c r="AC212" s="208"/>
      <c r="AD212" s="208"/>
      <c r="AE212" s="208"/>
      <c r="AF212" s="208"/>
      <c r="AG212" s="208" t="s">
        <v>142</v>
      </c>
      <c r="AH212" s="208"/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ht="22.5" outlineLevel="1">
      <c r="A213" s="229">
        <v>37</v>
      </c>
      <c r="B213" s="230" t="s">
        <v>311</v>
      </c>
      <c r="C213" s="244" t="s">
        <v>312</v>
      </c>
      <c r="D213" s="231" t="s">
        <v>251</v>
      </c>
      <c r="E213" s="232">
        <v>48.5</v>
      </c>
      <c r="F213" s="233"/>
      <c r="G213" s="234">
        <f>ROUND(E213*F213,2)</f>
        <v>0</v>
      </c>
      <c r="H213" s="233"/>
      <c r="I213" s="234">
        <f>ROUND(E213*H213,2)</f>
        <v>0</v>
      </c>
      <c r="J213" s="233"/>
      <c r="K213" s="234">
        <f>ROUND(E213*J213,2)</f>
        <v>0</v>
      </c>
      <c r="L213" s="234">
        <v>21</v>
      </c>
      <c r="M213" s="234">
        <f>G213*(1+L213/100)</f>
        <v>0</v>
      </c>
      <c r="N213" s="234">
        <v>8.0000000000000007E-5</v>
      </c>
      <c r="O213" s="234">
        <f>ROUND(E213*N213,2)</f>
        <v>0</v>
      </c>
      <c r="P213" s="234">
        <v>0</v>
      </c>
      <c r="Q213" s="234">
        <f>ROUND(E213*P213,2)</f>
        <v>0</v>
      </c>
      <c r="R213" s="234" t="s">
        <v>308</v>
      </c>
      <c r="S213" s="234" t="s">
        <v>137</v>
      </c>
      <c r="T213" s="235" t="s">
        <v>137</v>
      </c>
      <c r="U213" s="218">
        <v>0.13720000000000002</v>
      </c>
      <c r="V213" s="218">
        <f>ROUND(E213*U213,2)</f>
        <v>6.65</v>
      </c>
      <c r="W213" s="218"/>
      <c r="X213" s="208"/>
      <c r="Y213" s="208"/>
      <c r="Z213" s="208"/>
      <c r="AA213" s="208"/>
      <c r="AB213" s="208"/>
      <c r="AC213" s="208"/>
      <c r="AD213" s="208"/>
      <c r="AE213" s="208"/>
      <c r="AF213" s="208"/>
      <c r="AG213" s="208" t="s">
        <v>277</v>
      </c>
      <c r="AH213" s="208"/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 outlineLevel="1">
      <c r="A214" s="215"/>
      <c r="B214" s="216"/>
      <c r="C214" s="245" t="s">
        <v>309</v>
      </c>
      <c r="D214" s="220"/>
      <c r="E214" s="221">
        <v>21.3</v>
      </c>
      <c r="F214" s="218"/>
      <c r="G214" s="218"/>
      <c r="H214" s="218"/>
      <c r="I214" s="218"/>
      <c r="J214" s="218"/>
      <c r="K214" s="218"/>
      <c r="L214" s="218"/>
      <c r="M214" s="218"/>
      <c r="N214" s="218"/>
      <c r="O214" s="218"/>
      <c r="P214" s="218"/>
      <c r="Q214" s="218"/>
      <c r="R214" s="218"/>
      <c r="S214" s="218"/>
      <c r="T214" s="218"/>
      <c r="U214" s="218"/>
      <c r="V214" s="218"/>
      <c r="W214" s="218"/>
      <c r="X214" s="208"/>
      <c r="Y214" s="208"/>
      <c r="Z214" s="208"/>
      <c r="AA214" s="208"/>
      <c r="AB214" s="208"/>
      <c r="AC214" s="208"/>
      <c r="AD214" s="208"/>
      <c r="AE214" s="208"/>
      <c r="AF214" s="208"/>
      <c r="AG214" s="208" t="s">
        <v>140</v>
      </c>
      <c r="AH214" s="208">
        <v>0</v>
      </c>
      <c r="AI214" s="208"/>
      <c r="AJ214" s="208"/>
      <c r="AK214" s="208"/>
      <c r="AL214" s="208"/>
      <c r="AM214" s="208"/>
      <c r="AN214" s="208"/>
      <c r="AO214" s="208"/>
      <c r="AP214" s="208"/>
      <c r="AQ214" s="208"/>
      <c r="AR214" s="208"/>
      <c r="AS214" s="208"/>
      <c r="AT214" s="208"/>
      <c r="AU214" s="208"/>
      <c r="AV214" s="208"/>
      <c r="AW214" s="208"/>
      <c r="AX214" s="208"/>
      <c r="AY214" s="208"/>
      <c r="AZ214" s="208"/>
      <c r="BA214" s="208"/>
      <c r="BB214" s="208"/>
      <c r="BC214" s="208"/>
      <c r="BD214" s="208"/>
      <c r="BE214" s="208"/>
      <c r="BF214" s="208"/>
      <c r="BG214" s="208"/>
      <c r="BH214" s="208"/>
    </row>
    <row r="215" spans="1:60" outlineLevel="1">
      <c r="A215" s="215"/>
      <c r="B215" s="216"/>
      <c r="C215" s="245" t="s">
        <v>310</v>
      </c>
      <c r="D215" s="220"/>
      <c r="E215" s="221">
        <v>27.200000000000003</v>
      </c>
      <c r="F215" s="218"/>
      <c r="G215" s="218"/>
      <c r="H215" s="218"/>
      <c r="I215" s="218"/>
      <c r="J215" s="218"/>
      <c r="K215" s="218"/>
      <c r="L215" s="218"/>
      <c r="M215" s="218"/>
      <c r="N215" s="218"/>
      <c r="O215" s="218"/>
      <c r="P215" s="218"/>
      <c r="Q215" s="218"/>
      <c r="R215" s="218"/>
      <c r="S215" s="218"/>
      <c r="T215" s="218"/>
      <c r="U215" s="218"/>
      <c r="V215" s="218"/>
      <c r="W215" s="218"/>
      <c r="X215" s="208"/>
      <c r="Y215" s="208"/>
      <c r="Z215" s="208"/>
      <c r="AA215" s="208"/>
      <c r="AB215" s="208"/>
      <c r="AC215" s="208"/>
      <c r="AD215" s="208"/>
      <c r="AE215" s="208"/>
      <c r="AF215" s="208"/>
      <c r="AG215" s="208" t="s">
        <v>140</v>
      </c>
      <c r="AH215" s="208">
        <v>0</v>
      </c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outlineLevel="1">
      <c r="A216" s="215"/>
      <c r="B216" s="216"/>
      <c r="C216" s="246"/>
      <c r="D216" s="237"/>
      <c r="E216" s="237"/>
      <c r="F216" s="237"/>
      <c r="G216" s="237"/>
      <c r="H216" s="218"/>
      <c r="I216" s="218"/>
      <c r="J216" s="218"/>
      <c r="K216" s="218"/>
      <c r="L216" s="218"/>
      <c r="M216" s="218"/>
      <c r="N216" s="218"/>
      <c r="O216" s="218"/>
      <c r="P216" s="218"/>
      <c r="Q216" s="218"/>
      <c r="R216" s="218"/>
      <c r="S216" s="218"/>
      <c r="T216" s="218"/>
      <c r="U216" s="218"/>
      <c r="V216" s="218"/>
      <c r="W216" s="218"/>
      <c r="X216" s="208"/>
      <c r="Y216" s="208"/>
      <c r="Z216" s="208"/>
      <c r="AA216" s="208"/>
      <c r="AB216" s="208"/>
      <c r="AC216" s="208"/>
      <c r="AD216" s="208"/>
      <c r="AE216" s="208"/>
      <c r="AF216" s="208"/>
      <c r="AG216" s="208" t="s">
        <v>142</v>
      </c>
      <c r="AH216" s="208"/>
      <c r="AI216" s="208"/>
      <c r="AJ216" s="208"/>
      <c r="AK216" s="208"/>
      <c r="AL216" s="208"/>
      <c r="AM216" s="208"/>
      <c r="AN216" s="208"/>
      <c r="AO216" s="208"/>
      <c r="AP216" s="208"/>
      <c r="AQ216" s="208"/>
      <c r="AR216" s="208"/>
      <c r="AS216" s="208"/>
      <c r="AT216" s="208"/>
      <c r="AU216" s="208"/>
      <c r="AV216" s="208"/>
      <c r="AW216" s="208"/>
      <c r="AX216" s="208"/>
      <c r="AY216" s="208"/>
      <c r="AZ216" s="208"/>
      <c r="BA216" s="208"/>
      <c r="BB216" s="208"/>
      <c r="BC216" s="208"/>
      <c r="BD216" s="208"/>
      <c r="BE216" s="208"/>
      <c r="BF216" s="208"/>
      <c r="BG216" s="208"/>
      <c r="BH216" s="208"/>
    </row>
    <row r="217" spans="1:60" ht="22.5" outlineLevel="1">
      <c r="A217" s="229">
        <v>38</v>
      </c>
      <c r="B217" s="230" t="s">
        <v>313</v>
      </c>
      <c r="C217" s="244" t="s">
        <v>314</v>
      </c>
      <c r="D217" s="231" t="s">
        <v>145</v>
      </c>
      <c r="E217" s="232">
        <v>67.8125</v>
      </c>
      <c r="F217" s="233"/>
      <c r="G217" s="234">
        <f>ROUND(E217*F217,2)</f>
        <v>0</v>
      </c>
      <c r="H217" s="233"/>
      <c r="I217" s="234">
        <f>ROUND(E217*H217,2)</f>
        <v>0</v>
      </c>
      <c r="J217" s="233"/>
      <c r="K217" s="234">
        <f>ROUND(E217*J217,2)</f>
        <v>0</v>
      </c>
      <c r="L217" s="234">
        <v>21</v>
      </c>
      <c r="M217" s="234">
        <f>G217*(1+L217/100)</f>
        <v>0</v>
      </c>
      <c r="N217" s="234">
        <v>0</v>
      </c>
      <c r="O217" s="234">
        <f>ROUND(E217*N217,2)</f>
        <v>0</v>
      </c>
      <c r="P217" s="234">
        <v>1E-3</v>
      </c>
      <c r="Q217" s="234">
        <f>ROUND(E217*P217,2)</f>
        <v>7.0000000000000007E-2</v>
      </c>
      <c r="R217" s="234" t="s">
        <v>308</v>
      </c>
      <c r="S217" s="234" t="s">
        <v>137</v>
      </c>
      <c r="T217" s="235" t="s">
        <v>137</v>
      </c>
      <c r="U217" s="218">
        <v>0.10500000000000001</v>
      </c>
      <c r="V217" s="218">
        <f>ROUND(E217*U217,2)</f>
        <v>7.12</v>
      </c>
      <c r="W217" s="218"/>
      <c r="X217" s="208"/>
      <c r="Y217" s="208"/>
      <c r="Z217" s="208"/>
      <c r="AA217" s="208"/>
      <c r="AB217" s="208"/>
      <c r="AC217" s="208"/>
      <c r="AD217" s="208"/>
      <c r="AE217" s="208"/>
      <c r="AF217" s="208"/>
      <c r="AG217" s="208" t="s">
        <v>277</v>
      </c>
      <c r="AH217" s="208"/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>
      <c r="A218" s="215"/>
      <c r="B218" s="216"/>
      <c r="C218" s="245" t="s">
        <v>315</v>
      </c>
      <c r="D218" s="220"/>
      <c r="E218" s="221">
        <v>22.48</v>
      </c>
      <c r="F218" s="218"/>
      <c r="G218" s="218"/>
      <c r="H218" s="218"/>
      <c r="I218" s="218"/>
      <c r="J218" s="218"/>
      <c r="K218" s="218"/>
      <c r="L218" s="218"/>
      <c r="M218" s="218"/>
      <c r="N218" s="218"/>
      <c r="O218" s="218"/>
      <c r="P218" s="218"/>
      <c r="Q218" s="218"/>
      <c r="R218" s="218"/>
      <c r="S218" s="218"/>
      <c r="T218" s="218"/>
      <c r="U218" s="218"/>
      <c r="V218" s="218"/>
      <c r="W218" s="218"/>
      <c r="X218" s="208"/>
      <c r="Y218" s="208"/>
      <c r="Z218" s="208"/>
      <c r="AA218" s="208"/>
      <c r="AB218" s="208"/>
      <c r="AC218" s="208"/>
      <c r="AD218" s="208"/>
      <c r="AE218" s="208"/>
      <c r="AF218" s="208"/>
      <c r="AG218" s="208" t="s">
        <v>140</v>
      </c>
      <c r="AH218" s="208">
        <v>0</v>
      </c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outlineLevel="1">
      <c r="A219" s="215"/>
      <c r="B219" s="216"/>
      <c r="C219" s="245" t="s">
        <v>200</v>
      </c>
      <c r="D219" s="220"/>
      <c r="E219" s="221">
        <v>45.34</v>
      </c>
      <c r="F219" s="218"/>
      <c r="G219" s="218"/>
      <c r="H219" s="218"/>
      <c r="I219" s="218"/>
      <c r="J219" s="218"/>
      <c r="K219" s="218"/>
      <c r="L219" s="218"/>
      <c r="M219" s="218"/>
      <c r="N219" s="218"/>
      <c r="O219" s="218"/>
      <c r="P219" s="218"/>
      <c r="Q219" s="218"/>
      <c r="R219" s="218"/>
      <c r="S219" s="218"/>
      <c r="T219" s="218"/>
      <c r="U219" s="218"/>
      <c r="V219" s="218"/>
      <c r="W219" s="218"/>
      <c r="X219" s="208"/>
      <c r="Y219" s="208"/>
      <c r="Z219" s="208"/>
      <c r="AA219" s="208"/>
      <c r="AB219" s="208"/>
      <c r="AC219" s="208"/>
      <c r="AD219" s="208"/>
      <c r="AE219" s="208"/>
      <c r="AF219" s="208"/>
      <c r="AG219" s="208" t="s">
        <v>140</v>
      </c>
      <c r="AH219" s="208">
        <v>0</v>
      </c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outlineLevel="1">
      <c r="A220" s="215"/>
      <c r="B220" s="216"/>
      <c r="C220" s="246"/>
      <c r="D220" s="237"/>
      <c r="E220" s="237"/>
      <c r="F220" s="237"/>
      <c r="G220" s="237"/>
      <c r="H220" s="218"/>
      <c r="I220" s="218"/>
      <c r="J220" s="218"/>
      <c r="K220" s="218"/>
      <c r="L220" s="218"/>
      <c r="M220" s="218"/>
      <c r="N220" s="218"/>
      <c r="O220" s="218"/>
      <c r="P220" s="218"/>
      <c r="Q220" s="218"/>
      <c r="R220" s="218"/>
      <c r="S220" s="218"/>
      <c r="T220" s="218"/>
      <c r="U220" s="218"/>
      <c r="V220" s="218"/>
      <c r="W220" s="218"/>
      <c r="X220" s="208"/>
      <c r="Y220" s="208"/>
      <c r="Z220" s="208"/>
      <c r="AA220" s="208"/>
      <c r="AB220" s="208"/>
      <c r="AC220" s="208"/>
      <c r="AD220" s="208"/>
      <c r="AE220" s="208"/>
      <c r="AF220" s="208"/>
      <c r="AG220" s="208" t="s">
        <v>142</v>
      </c>
      <c r="AH220" s="208"/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08"/>
      <c r="AZ220" s="208"/>
      <c r="BA220" s="208"/>
      <c r="BB220" s="208"/>
      <c r="BC220" s="208"/>
      <c r="BD220" s="208"/>
      <c r="BE220" s="208"/>
      <c r="BF220" s="208"/>
      <c r="BG220" s="208"/>
      <c r="BH220" s="208"/>
    </row>
    <row r="221" spans="1:60" ht="22.5" outlineLevel="1">
      <c r="A221" s="229">
        <v>39</v>
      </c>
      <c r="B221" s="230" t="s">
        <v>316</v>
      </c>
      <c r="C221" s="244" t="s">
        <v>317</v>
      </c>
      <c r="D221" s="231" t="s">
        <v>145</v>
      </c>
      <c r="E221" s="232">
        <v>67.8125</v>
      </c>
      <c r="F221" s="233"/>
      <c r="G221" s="234">
        <f>ROUND(E221*F221,2)</f>
        <v>0</v>
      </c>
      <c r="H221" s="233"/>
      <c r="I221" s="234">
        <f>ROUND(E221*H221,2)</f>
        <v>0</v>
      </c>
      <c r="J221" s="233"/>
      <c r="K221" s="234">
        <f>ROUND(E221*J221,2)</f>
        <v>0</v>
      </c>
      <c r="L221" s="234">
        <v>21</v>
      </c>
      <c r="M221" s="234">
        <f>G221*(1+L221/100)</f>
        <v>0</v>
      </c>
      <c r="N221" s="234">
        <v>3.3000000000000005E-4</v>
      </c>
      <c r="O221" s="234">
        <f>ROUND(E221*N221,2)</f>
        <v>0.02</v>
      </c>
      <c r="P221" s="234">
        <v>0</v>
      </c>
      <c r="Q221" s="234">
        <f>ROUND(E221*P221,2)</f>
        <v>0</v>
      </c>
      <c r="R221" s="234" t="s">
        <v>308</v>
      </c>
      <c r="S221" s="234" t="s">
        <v>137</v>
      </c>
      <c r="T221" s="235" t="s">
        <v>137</v>
      </c>
      <c r="U221" s="218">
        <v>0.45</v>
      </c>
      <c r="V221" s="218">
        <f>ROUND(E221*U221,2)</f>
        <v>30.52</v>
      </c>
      <c r="W221" s="218"/>
      <c r="X221" s="208"/>
      <c r="Y221" s="208"/>
      <c r="Z221" s="208"/>
      <c r="AA221" s="208"/>
      <c r="AB221" s="208"/>
      <c r="AC221" s="208"/>
      <c r="AD221" s="208"/>
      <c r="AE221" s="208"/>
      <c r="AF221" s="208"/>
      <c r="AG221" s="208" t="s">
        <v>277</v>
      </c>
      <c r="AH221" s="208"/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08"/>
      <c r="AZ221" s="208"/>
      <c r="BA221" s="208"/>
      <c r="BB221" s="208"/>
      <c r="BC221" s="208"/>
      <c r="BD221" s="208"/>
      <c r="BE221" s="208"/>
      <c r="BF221" s="208"/>
      <c r="BG221" s="208"/>
      <c r="BH221" s="208"/>
    </row>
    <row r="222" spans="1:60" outlineLevel="1">
      <c r="A222" s="215"/>
      <c r="B222" s="216"/>
      <c r="C222" s="245" t="s">
        <v>315</v>
      </c>
      <c r="D222" s="220"/>
      <c r="E222" s="221">
        <v>22.48</v>
      </c>
      <c r="F222" s="218"/>
      <c r="G222" s="218"/>
      <c r="H222" s="218"/>
      <c r="I222" s="218"/>
      <c r="J222" s="218"/>
      <c r="K222" s="218"/>
      <c r="L222" s="218"/>
      <c r="M222" s="218"/>
      <c r="N222" s="218"/>
      <c r="O222" s="218"/>
      <c r="P222" s="218"/>
      <c r="Q222" s="218"/>
      <c r="R222" s="218"/>
      <c r="S222" s="218"/>
      <c r="T222" s="218"/>
      <c r="U222" s="218"/>
      <c r="V222" s="218"/>
      <c r="W222" s="218"/>
      <c r="X222" s="208"/>
      <c r="Y222" s="208"/>
      <c r="Z222" s="208"/>
      <c r="AA222" s="208"/>
      <c r="AB222" s="208"/>
      <c r="AC222" s="208"/>
      <c r="AD222" s="208"/>
      <c r="AE222" s="208"/>
      <c r="AF222" s="208"/>
      <c r="AG222" s="208" t="s">
        <v>140</v>
      </c>
      <c r="AH222" s="208">
        <v>0</v>
      </c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>
      <c r="A223" s="215"/>
      <c r="B223" s="216"/>
      <c r="C223" s="245" t="s">
        <v>200</v>
      </c>
      <c r="D223" s="220"/>
      <c r="E223" s="221">
        <v>45.34</v>
      </c>
      <c r="F223" s="218"/>
      <c r="G223" s="218"/>
      <c r="H223" s="218"/>
      <c r="I223" s="218"/>
      <c r="J223" s="218"/>
      <c r="K223" s="218"/>
      <c r="L223" s="218"/>
      <c r="M223" s="218"/>
      <c r="N223" s="218"/>
      <c r="O223" s="218"/>
      <c r="P223" s="218"/>
      <c r="Q223" s="218"/>
      <c r="R223" s="218"/>
      <c r="S223" s="218"/>
      <c r="T223" s="218"/>
      <c r="U223" s="218"/>
      <c r="V223" s="218"/>
      <c r="W223" s="218"/>
      <c r="X223" s="208"/>
      <c r="Y223" s="208"/>
      <c r="Z223" s="208"/>
      <c r="AA223" s="208"/>
      <c r="AB223" s="208"/>
      <c r="AC223" s="208"/>
      <c r="AD223" s="208"/>
      <c r="AE223" s="208"/>
      <c r="AF223" s="208"/>
      <c r="AG223" s="208" t="s">
        <v>140</v>
      </c>
      <c r="AH223" s="208">
        <v>0</v>
      </c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outlineLevel="1">
      <c r="A224" s="215"/>
      <c r="B224" s="216"/>
      <c r="C224" s="246"/>
      <c r="D224" s="237"/>
      <c r="E224" s="237"/>
      <c r="F224" s="237"/>
      <c r="G224" s="237"/>
      <c r="H224" s="218"/>
      <c r="I224" s="218"/>
      <c r="J224" s="218"/>
      <c r="K224" s="218"/>
      <c r="L224" s="218"/>
      <c r="M224" s="218"/>
      <c r="N224" s="218"/>
      <c r="O224" s="218"/>
      <c r="P224" s="218"/>
      <c r="Q224" s="218"/>
      <c r="R224" s="218"/>
      <c r="S224" s="218"/>
      <c r="T224" s="218"/>
      <c r="U224" s="218"/>
      <c r="V224" s="218"/>
      <c r="W224" s="218"/>
      <c r="X224" s="208"/>
      <c r="Y224" s="208"/>
      <c r="Z224" s="208"/>
      <c r="AA224" s="208"/>
      <c r="AB224" s="208"/>
      <c r="AC224" s="208"/>
      <c r="AD224" s="208"/>
      <c r="AE224" s="208"/>
      <c r="AF224" s="208"/>
      <c r="AG224" s="208" t="s">
        <v>142</v>
      </c>
      <c r="AH224" s="208"/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ht="22.5" outlineLevel="1">
      <c r="A225" s="229">
        <v>40</v>
      </c>
      <c r="B225" s="230" t="s">
        <v>318</v>
      </c>
      <c r="C225" s="244" t="s">
        <v>319</v>
      </c>
      <c r="D225" s="231" t="s">
        <v>145</v>
      </c>
      <c r="E225" s="232">
        <v>69.846900000000005</v>
      </c>
      <c r="F225" s="233"/>
      <c r="G225" s="234">
        <f>ROUND(E225*F225,2)</f>
        <v>0</v>
      </c>
      <c r="H225" s="233"/>
      <c r="I225" s="234">
        <f>ROUND(E225*H225,2)</f>
        <v>0</v>
      </c>
      <c r="J225" s="233"/>
      <c r="K225" s="234">
        <f>ROUND(E225*J225,2)</f>
        <v>0</v>
      </c>
      <c r="L225" s="234">
        <v>21</v>
      </c>
      <c r="M225" s="234">
        <f>G225*(1+L225/100)</f>
        <v>0</v>
      </c>
      <c r="N225" s="234">
        <v>2.3600000000000001E-3</v>
      </c>
      <c r="O225" s="234">
        <f>ROUND(E225*N225,2)</f>
        <v>0.16</v>
      </c>
      <c r="P225" s="234">
        <v>0</v>
      </c>
      <c r="Q225" s="234">
        <f>ROUND(E225*P225,2)</f>
        <v>0</v>
      </c>
      <c r="R225" s="234" t="s">
        <v>179</v>
      </c>
      <c r="S225" s="234" t="s">
        <v>137</v>
      </c>
      <c r="T225" s="235" t="s">
        <v>137</v>
      </c>
      <c r="U225" s="218">
        <v>0</v>
      </c>
      <c r="V225" s="218">
        <f>ROUND(E225*U225,2)</f>
        <v>0</v>
      </c>
      <c r="W225" s="218"/>
      <c r="X225" s="208"/>
      <c r="Y225" s="208"/>
      <c r="Z225" s="208"/>
      <c r="AA225" s="208"/>
      <c r="AB225" s="208"/>
      <c r="AC225" s="208"/>
      <c r="AD225" s="208"/>
      <c r="AE225" s="208"/>
      <c r="AF225" s="208"/>
      <c r="AG225" s="208" t="s">
        <v>174</v>
      </c>
      <c r="AH225" s="208"/>
      <c r="AI225" s="208"/>
      <c r="AJ225" s="208"/>
      <c r="AK225" s="208"/>
      <c r="AL225" s="208"/>
      <c r="AM225" s="208"/>
      <c r="AN225" s="208"/>
      <c r="AO225" s="208"/>
      <c r="AP225" s="208"/>
      <c r="AQ225" s="208"/>
      <c r="AR225" s="208"/>
      <c r="AS225" s="208"/>
      <c r="AT225" s="208"/>
      <c r="AU225" s="208"/>
      <c r="AV225" s="208"/>
      <c r="AW225" s="208"/>
      <c r="AX225" s="208"/>
      <c r="AY225" s="208"/>
      <c r="AZ225" s="208"/>
      <c r="BA225" s="208"/>
      <c r="BB225" s="208"/>
      <c r="BC225" s="208"/>
      <c r="BD225" s="208"/>
      <c r="BE225" s="208"/>
      <c r="BF225" s="208"/>
      <c r="BG225" s="208"/>
      <c r="BH225" s="208"/>
    </row>
    <row r="226" spans="1:60" outlineLevel="1">
      <c r="A226" s="215"/>
      <c r="B226" s="216"/>
      <c r="C226" s="245" t="s">
        <v>320</v>
      </c>
      <c r="D226" s="220"/>
      <c r="E226" s="221">
        <v>23.150000000000002</v>
      </c>
      <c r="F226" s="218"/>
      <c r="G226" s="218"/>
      <c r="H226" s="218"/>
      <c r="I226" s="218"/>
      <c r="J226" s="218"/>
      <c r="K226" s="218"/>
      <c r="L226" s="218"/>
      <c r="M226" s="218"/>
      <c r="N226" s="218"/>
      <c r="O226" s="218"/>
      <c r="P226" s="218"/>
      <c r="Q226" s="218"/>
      <c r="R226" s="218"/>
      <c r="S226" s="218"/>
      <c r="T226" s="218"/>
      <c r="U226" s="218"/>
      <c r="V226" s="218"/>
      <c r="W226" s="218"/>
      <c r="X226" s="208"/>
      <c r="Y226" s="208"/>
      <c r="Z226" s="208"/>
      <c r="AA226" s="208"/>
      <c r="AB226" s="208"/>
      <c r="AC226" s="208"/>
      <c r="AD226" s="208"/>
      <c r="AE226" s="208"/>
      <c r="AF226" s="208"/>
      <c r="AG226" s="208" t="s">
        <v>140</v>
      </c>
      <c r="AH226" s="208">
        <v>0</v>
      </c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>
      <c r="A227" s="215"/>
      <c r="B227" s="216"/>
      <c r="C227" s="245" t="s">
        <v>321</v>
      </c>
      <c r="D227" s="220"/>
      <c r="E227" s="221">
        <v>46.7</v>
      </c>
      <c r="F227" s="218"/>
      <c r="G227" s="218"/>
      <c r="H227" s="218"/>
      <c r="I227" s="218"/>
      <c r="J227" s="218"/>
      <c r="K227" s="218"/>
      <c r="L227" s="218"/>
      <c r="M227" s="218"/>
      <c r="N227" s="218"/>
      <c r="O227" s="218"/>
      <c r="P227" s="218"/>
      <c r="Q227" s="218"/>
      <c r="R227" s="218"/>
      <c r="S227" s="218"/>
      <c r="T227" s="218"/>
      <c r="U227" s="218"/>
      <c r="V227" s="218"/>
      <c r="W227" s="218"/>
      <c r="X227" s="208"/>
      <c r="Y227" s="208"/>
      <c r="Z227" s="208"/>
      <c r="AA227" s="208"/>
      <c r="AB227" s="208"/>
      <c r="AC227" s="208"/>
      <c r="AD227" s="208"/>
      <c r="AE227" s="208"/>
      <c r="AF227" s="208"/>
      <c r="AG227" s="208" t="s">
        <v>140</v>
      </c>
      <c r="AH227" s="208">
        <v>0</v>
      </c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>
      <c r="A228" s="215"/>
      <c r="B228" s="216"/>
      <c r="C228" s="246"/>
      <c r="D228" s="237"/>
      <c r="E228" s="237"/>
      <c r="F228" s="237"/>
      <c r="G228" s="237"/>
      <c r="H228" s="218"/>
      <c r="I228" s="218"/>
      <c r="J228" s="218"/>
      <c r="K228" s="218"/>
      <c r="L228" s="218"/>
      <c r="M228" s="218"/>
      <c r="N228" s="218"/>
      <c r="O228" s="218"/>
      <c r="P228" s="218"/>
      <c r="Q228" s="218"/>
      <c r="R228" s="218"/>
      <c r="S228" s="218"/>
      <c r="T228" s="218"/>
      <c r="U228" s="218"/>
      <c r="V228" s="218"/>
      <c r="W228" s="218"/>
      <c r="X228" s="208"/>
      <c r="Y228" s="208"/>
      <c r="Z228" s="208"/>
      <c r="AA228" s="208"/>
      <c r="AB228" s="208"/>
      <c r="AC228" s="208"/>
      <c r="AD228" s="208"/>
      <c r="AE228" s="208"/>
      <c r="AF228" s="208"/>
      <c r="AG228" s="208" t="s">
        <v>142</v>
      </c>
      <c r="AH228" s="208"/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outlineLevel="1">
      <c r="A229" s="215">
        <v>41</v>
      </c>
      <c r="B229" s="216" t="s">
        <v>322</v>
      </c>
      <c r="C229" s="248" t="s">
        <v>323</v>
      </c>
      <c r="D229" s="217" t="s">
        <v>0</v>
      </c>
      <c r="E229" s="236"/>
      <c r="F229" s="219"/>
      <c r="G229" s="218">
        <f>ROUND(E229*F229,2)</f>
        <v>0</v>
      </c>
      <c r="H229" s="219"/>
      <c r="I229" s="218">
        <f>ROUND(E229*H229,2)</f>
        <v>0</v>
      </c>
      <c r="J229" s="219"/>
      <c r="K229" s="218">
        <f>ROUND(E229*J229,2)</f>
        <v>0</v>
      </c>
      <c r="L229" s="218">
        <v>21</v>
      </c>
      <c r="M229" s="218">
        <f>G229*(1+L229/100)</f>
        <v>0</v>
      </c>
      <c r="N229" s="218">
        <v>0</v>
      </c>
      <c r="O229" s="218">
        <f>ROUND(E229*N229,2)</f>
        <v>0</v>
      </c>
      <c r="P229" s="218">
        <v>0</v>
      </c>
      <c r="Q229" s="218">
        <f>ROUND(E229*P229,2)</f>
        <v>0</v>
      </c>
      <c r="R229" s="218" t="s">
        <v>308</v>
      </c>
      <c r="S229" s="218" t="s">
        <v>137</v>
      </c>
      <c r="T229" s="218" t="s">
        <v>137</v>
      </c>
      <c r="U229" s="218">
        <v>0</v>
      </c>
      <c r="V229" s="218">
        <f>ROUND(E229*U229,2)</f>
        <v>0</v>
      </c>
      <c r="W229" s="218"/>
      <c r="X229" s="208"/>
      <c r="Y229" s="208"/>
      <c r="Z229" s="208"/>
      <c r="AA229" s="208"/>
      <c r="AB229" s="208"/>
      <c r="AC229" s="208"/>
      <c r="AD229" s="208"/>
      <c r="AE229" s="208"/>
      <c r="AF229" s="208"/>
      <c r="AG229" s="208" t="s">
        <v>272</v>
      </c>
      <c r="AH229" s="208"/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outlineLevel="1">
      <c r="A230" s="215"/>
      <c r="B230" s="216"/>
      <c r="C230" s="249" t="s">
        <v>324</v>
      </c>
      <c r="D230" s="240"/>
      <c r="E230" s="240"/>
      <c r="F230" s="240"/>
      <c r="G230" s="240"/>
      <c r="H230" s="218"/>
      <c r="I230" s="218"/>
      <c r="J230" s="218"/>
      <c r="K230" s="218"/>
      <c r="L230" s="218"/>
      <c r="M230" s="218"/>
      <c r="N230" s="218"/>
      <c r="O230" s="218"/>
      <c r="P230" s="218"/>
      <c r="Q230" s="218"/>
      <c r="R230" s="218"/>
      <c r="S230" s="218"/>
      <c r="T230" s="218"/>
      <c r="U230" s="218"/>
      <c r="V230" s="218"/>
      <c r="W230" s="218"/>
      <c r="X230" s="208"/>
      <c r="Y230" s="208"/>
      <c r="Z230" s="208"/>
      <c r="AA230" s="208"/>
      <c r="AB230" s="208"/>
      <c r="AC230" s="208"/>
      <c r="AD230" s="208"/>
      <c r="AE230" s="208"/>
      <c r="AF230" s="208"/>
      <c r="AG230" s="208" t="s">
        <v>148</v>
      </c>
      <c r="AH230" s="208"/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</row>
    <row r="231" spans="1:60" outlineLevel="1">
      <c r="A231" s="215"/>
      <c r="B231" s="216"/>
      <c r="C231" s="246"/>
      <c r="D231" s="237"/>
      <c r="E231" s="237"/>
      <c r="F231" s="237"/>
      <c r="G231" s="237"/>
      <c r="H231" s="218"/>
      <c r="I231" s="218"/>
      <c r="J231" s="218"/>
      <c r="K231" s="218"/>
      <c r="L231" s="218"/>
      <c r="M231" s="218"/>
      <c r="N231" s="218"/>
      <c r="O231" s="218"/>
      <c r="P231" s="218"/>
      <c r="Q231" s="218"/>
      <c r="R231" s="218"/>
      <c r="S231" s="218"/>
      <c r="T231" s="218"/>
      <c r="U231" s="218"/>
      <c r="V231" s="218"/>
      <c r="W231" s="218"/>
      <c r="X231" s="208"/>
      <c r="Y231" s="208"/>
      <c r="Z231" s="208"/>
      <c r="AA231" s="208"/>
      <c r="AB231" s="208"/>
      <c r="AC231" s="208"/>
      <c r="AD231" s="208"/>
      <c r="AE231" s="208"/>
      <c r="AF231" s="208"/>
      <c r="AG231" s="208" t="s">
        <v>142</v>
      </c>
      <c r="AH231" s="208"/>
      <c r="AI231" s="208"/>
      <c r="AJ231" s="208"/>
      <c r="AK231" s="208"/>
      <c r="AL231" s="208"/>
      <c r="AM231" s="208"/>
      <c r="AN231" s="208"/>
      <c r="AO231" s="208"/>
      <c r="AP231" s="208"/>
      <c r="AQ231" s="208"/>
      <c r="AR231" s="208"/>
      <c r="AS231" s="208"/>
      <c r="AT231" s="208"/>
      <c r="AU231" s="208"/>
      <c r="AV231" s="208"/>
      <c r="AW231" s="208"/>
      <c r="AX231" s="208"/>
      <c r="AY231" s="208"/>
      <c r="AZ231" s="208"/>
      <c r="BA231" s="208"/>
      <c r="BB231" s="208"/>
      <c r="BC231" s="208"/>
      <c r="BD231" s="208"/>
      <c r="BE231" s="208"/>
      <c r="BF231" s="208"/>
      <c r="BG231" s="208"/>
      <c r="BH231" s="208"/>
    </row>
    <row r="232" spans="1:60">
      <c r="A232" s="223" t="s">
        <v>131</v>
      </c>
      <c r="B232" s="224" t="s">
        <v>91</v>
      </c>
      <c r="C232" s="243" t="s">
        <v>92</v>
      </c>
      <c r="D232" s="225"/>
      <c r="E232" s="226"/>
      <c r="F232" s="227"/>
      <c r="G232" s="227">
        <f>SUMIF(AG233:AG240,"&lt;&gt;NOR",G233:G240)</f>
        <v>0</v>
      </c>
      <c r="H232" s="227"/>
      <c r="I232" s="227">
        <f>SUM(I233:I240)</f>
        <v>0</v>
      </c>
      <c r="J232" s="227"/>
      <c r="K232" s="227">
        <f>SUM(K233:K240)</f>
        <v>0</v>
      </c>
      <c r="L232" s="227"/>
      <c r="M232" s="227">
        <f>SUM(M233:M240)</f>
        <v>0</v>
      </c>
      <c r="N232" s="227"/>
      <c r="O232" s="227">
        <f>SUM(O233:O240)</f>
        <v>0.66</v>
      </c>
      <c r="P232" s="227"/>
      <c r="Q232" s="227">
        <f>SUM(Q233:Q240)</f>
        <v>0</v>
      </c>
      <c r="R232" s="227"/>
      <c r="S232" s="227"/>
      <c r="T232" s="228"/>
      <c r="U232" s="222"/>
      <c r="V232" s="222">
        <f>SUM(V233:V240)</f>
        <v>29.84</v>
      </c>
      <c r="W232" s="222"/>
      <c r="AG232" t="s">
        <v>132</v>
      </c>
    </row>
    <row r="233" spans="1:60" outlineLevel="1">
      <c r="A233" s="229">
        <v>42</v>
      </c>
      <c r="B233" s="230" t="s">
        <v>325</v>
      </c>
      <c r="C233" s="244" t="s">
        <v>326</v>
      </c>
      <c r="D233" s="231" t="s">
        <v>145</v>
      </c>
      <c r="E233" s="232">
        <v>67.8125</v>
      </c>
      <c r="F233" s="233"/>
      <c r="G233" s="234">
        <f>ROUND(E233*F233,2)</f>
        <v>0</v>
      </c>
      <c r="H233" s="233"/>
      <c r="I233" s="234">
        <f>ROUND(E233*H233,2)</f>
        <v>0</v>
      </c>
      <c r="J233" s="233"/>
      <c r="K233" s="234">
        <f>ROUND(E233*J233,2)</f>
        <v>0</v>
      </c>
      <c r="L233" s="234">
        <v>21</v>
      </c>
      <c r="M233" s="234">
        <f>G233*(1+L233/100)</f>
        <v>0</v>
      </c>
      <c r="N233" s="234">
        <v>9.7100000000000016E-3</v>
      </c>
      <c r="O233" s="234">
        <f>ROUND(E233*N233,2)</f>
        <v>0.66</v>
      </c>
      <c r="P233" s="234">
        <v>0</v>
      </c>
      <c r="Q233" s="234">
        <f>ROUND(E233*P233,2)</f>
        <v>0</v>
      </c>
      <c r="R233" s="234" t="s">
        <v>327</v>
      </c>
      <c r="S233" s="234" t="s">
        <v>137</v>
      </c>
      <c r="T233" s="235" t="s">
        <v>137</v>
      </c>
      <c r="U233" s="218">
        <v>0.44</v>
      </c>
      <c r="V233" s="218">
        <f>ROUND(E233*U233,2)</f>
        <v>29.84</v>
      </c>
      <c r="W233" s="218"/>
      <c r="X233" s="208"/>
      <c r="Y233" s="208"/>
      <c r="Z233" s="208"/>
      <c r="AA233" s="208"/>
      <c r="AB233" s="208"/>
      <c r="AC233" s="208"/>
      <c r="AD233" s="208"/>
      <c r="AE233" s="208"/>
      <c r="AF233" s="208"/>
      <c r="AG233" s="208" t="s">
        <v>277</v>
      </c>
      <c r="AH233" s="208"/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</row>
    <row r="234" spans="1:60" outlineLevel="1">
      <c r="A234" s="215"/>
      <c r="B234" s="216"/>
      <c r="C234" s="247" t="s">
        <v>328</v>
      </c>
      <c r="D234" s="239"/>
      <c r="E234" s="239"/>
      <c r="F234" s="239"/>
      <c r="G234" s="239"/>
      <c r="H234" s="218"/>
      <c r="I234" s="218"/>
      <c r="J234" s="218"/>
      <c r="K234" s="218"/>
      <c r="L234" s="218"/>
      <c r="M234" s="218"/>
      <c r="N234" s="218"/>
      <c r="O234" s="218"/>
      <c r="P234" s="218"/>
      <c r="Q234" s="218"/>
      <c r="R234" s="218"/>
      <c r="S234" s="218"/>
      <c r="T234" s="218"/>
      <c r="U234" s="218"/>
      <c r="V234" s="218"/>
      <c r="W234" s="218"/>
      <c r="X234" s="208"/>
      <c r="Y234" s="208"/>
      <c r="Z234" s="208"/>
      <c r="AA234" s="208"/>
      <c r="AB234" s="208"/>
      <c r="AC234" s="208"/>
      <c r="AD234" s="208"/>
      <c r="AE234" s="208"/>
      <c r="AF234" s="208"/>
      <c r="AG234" s="208" t="s">
        <v>148</v>
      </c>
      <c r="AH234" s="208"/>
      <c r="AI234" s="208"/>
      <c r="AJ234" s="208"/>
      <c r="AK234" s="208"/>
      <c r="AL234" s="208"/>
      <c r="AM234" s="208"/>
      <c r="AN234" s="208"/>
      <c r="AO234" s="208"/>
      <c r="AP234" s="208"/>
      <c r="AQ234" s="208"/>
      <c r="AR234" s="208"/>
      <c r="AS234" s="208"/>
      <c r="AT234" s="208"/>
      <c r="AU234" s="208"/>
      <c r="AV234" s="208"/>
      <c r="AW234" s="208"/>
      <c r="AX234" s="208"/>
      <c r="AY234" s="208"/>
      <c r="AZ234" s="208"/>
      <c r="BA234" s="208"/>
      <c r="BB234" s="208"/>
      <c r="BC234" s="208"/>
      <c r="BD234" s="208"/>
      <c r="BE234" s="208"/>
      <c r="BF234" s="208"/>
      <c r="BG234" s="208"/>
      <c r="BH234" s="208"/>
    </row>
    <row r="235" spans="1:60" outlineLevel="1">
      <c r="A235" s="215"/>
      <c r="B235" s="216"/>
      <c r="C235" s="245" t="s">
        <v>315</v>
      </c>
      <c r="D235" s="220"/>
      <c r="E235" s="221">
        <v>22.48</v>
      </c>
      <c r="F235" s="218"/>
      <c r="G235" s="218"/>
      <c r="H235" s="218"/>
      <c r="I235" s="218"/>
      <c r="J235" s="218"/>
      <c r="K235" s="218"/>
      <c r="L235" s="218"/>
      <c r="M235" s="218"/>
      <c r="N235" s="218"/>
      <c r="O235" s="218"/>
      <c r="P235" s="218"/>
      <c r="Q235" s="218"/>
      <c r="R235" s="218"/>
      <c r="S235" s="218"/>
      <c r="T235" s="218"/>
      <c r="U235" s="218"/>
      <c r="V235" s="218"/>
      <c r="W235" s="218"/>
      <c r="X235" s="208"/>
      <c r="Y235" s="208"/>
      <c r="Z235" s="208"/>
      <c r="AA235" s="208"/>
      <c r="AB235" s="208"/>
      <c r="AC235" s="208"/>
      <c r="AD235" s="208"/>
      <c r="AE235" s="208"/>
      <c r="AF235" s="208"/>
      <c r="AG235" s="208" t="s">
        <v>140</v>
      </c>
      <c r="AH235" s="208">
        <v>0</v>
      </c>
      <c r="AI235" s="208"/>
      <c r="AJ235" s="208"/>
      <c r="AK235" s="208"/>
      <c r="AL235" s="208"/>
      <c r="AM235" s="208"/>
      <c r="AN235" s="208"/>
      <c r="AO235" s="208"/>
      <c r="AP235" s="208"/>
      <c r="AQ235" s="208"/>
      <c r="AR235" s="208"/>
      <c r="AS235" s="208"/>
      <c r="AT235" s="208"/>
      <c r="AU235" s="208"/>
      <c r="AV235" s="208"/>
      <c r="AW235" s="208"/>
      <c r="AX235" s="208"/>
      <c r="AY235" s="208"/>
      <c r="AZ235" s="208"/>
      <c r="BA235" s="208"/>
      <c r="BB235" s="208"/>
      <c r="BC235" s="208"/>
      <c r="BD235" s="208"/>
      <c r="BE235" s="208"/>
      <c r="BF235" s="208"/>
      <c r="BG235" s="208"/>
      <c r="BH235" s="208"/>
    </row>
    <row r="236" spans="1:60" outlineLevel="1">
      <c r="A236" s="215"/>
      <c r="B236" s="216"/>
      <c r="C236" s="245" t="s">
        <v>200</v>
      </c>
      <c r="D236" s="220"/>
      <c r="E236" s="221">
        <v>45.34</v>
      </c>
      <c r="F236" s="218"/>
      <c r="G236" s="218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08"/>
      <c r="Y236" s="208"/>
      <c r="Z236" s="208"/>
      <c r="AA236" s="208"/>
      <c r="AB236" s="208"/>
      <c r="AC236" s="208"/>
      <c r="AD236" s="208"/>
      <c r="AE236" s="208"/>
      <c r="AF236" s="208"/>
      <c r="AG236" s="208" t="s">
        <v>140</v>
      </c>
      <c r="AH236" s="208">
        <v>0</v>
      </c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 outlineLevel="1">
      <c r="A237" s="215"/>
      <c r="B237" s="216"/>
      <c r="C237" s="246"/>
      <c r="D237" s="237"/>
      <c r="E237" s="237"/>
      <c r="F237" s="237"/>
      <c r="G237" s="237"/>
      <c r="H237" s="218"/>
      <c r="I237" s="218"/>
      <c r="J237" s="218"/>
      <c r="K237" s="218"/>
      <c r="L237" s="218"/>
      <c r="M237" s="218"/>
      <c r="N237" s="218"/>
      <c r="O237" s="218"/>
      <c r="P237" s="218"/>
      <c r="Q237" s="218"/>
      <c r="R237" s="218"/>
      <c r="S237" s="218"/>
      <c r="T237" s="218"/>
      <c r="U237" s="218"/>
      <c r="V237" s="218"/>
      <c r="W237" s="218"/>
      <c r="X237" s="208"/>
      <c r="Y237" s="208"/>
      <c r="Z237" s="208"/>
      <c r="AA237" s="208"/>
      <c r="AB237" s="208"/>
      <c r="AC237" s="208"/>
      <c r="AD237" s="208"/>
      <c r="AE237" s="208"/>
      <c r="AF237" s="208"/>
      <c r="AG237" s="208" t="s">
        <v>142</v>
      </c>
      <c r="AH237" s="208"/>
      <c r="AI237" s="208"/>
      <c r="AJ237" s="208"/>
      <c r="AK237" s="208"/>
      <c r="AL237" s="208"/>
      <c r="AM237" s="208"/>
      <c r="AN237" s="208"/>
      <c r="AO237" s="208"/>
      <c r="AP237" s="208"/>
      <c r="AQ237" s="208"/>
      <c r="AR237" s="208"/>
      <c r="AS237" s="208"/>
      <c r="AT237" s="208"/>
      <c r="AU237" s="208"/>
      <c r="AV237" s="208"/>
      <c r="AW237" s="208"/>
      <c r="AX237" s="208"/>
      <c r="AY237" s="208"/>
      <c r="AZ237" s="208"/>
      <c r="BA237" s="208"/>
      <c r="BB237" s="208"/>
      <c r="BC237" s="208"/>
      <c r="BD237" s="208"/>
      <c r="BE237" s="208"/>
      <c r="BF237" s="208"/>
      <c r="BG237" s="208"/>
      <c r="BH237" s="208"/>
    </row>
    <row r="238" spans="1:60" outlineLevel="1">
      <c r="A238" s="215">
        <v>43</v>
      </c>
      <c r="B238" s="216" t="s">
        <v>329</v>
      </c>
      <c r="C238" s="248" t="s">
        <v>330</v>
      </c>
      <c r="D238" s="217" t="s">
        <v>0</v>
      </c>
      <c r="E238" s="236"/>
      <c r="F238" s="219"/>
      <c r="G238" s="218">
        <f>ROUND(E238*F238,2)</f>
        <v>0</v>
      </c>
      <c r="H238" s="219"/>
      <c r="I238" s="218">
        <f>ROUND(E238*H238,2)</f>
        <v>0</v>
      </c>
      <c r="J238" s="219"/>
      <c r="K238" s="218">
        <f>ROUND(E238*J238,2)</f>
        <v>0</v>
      </c>
      <c r="L238" s="218">
        <v>21</v>
      </c>
      <c r="M238" s="218">
        <f>G238*(1+L238/100)</f>
        <v>0</v>
      </c>
      <c r="N238" s="218">
        <v>0</v>
      </c>
      <c r="O238" s="218">
        <f>ROUND(E238*N238,2)</f>
        <v>0</v>
      </c>
      <c r="P238" s="218">
        <v>0</v>
      </c>
      <c r="Q238" s="218">
        <f>ROUND(E238*P238,2)</f>
        <v>0</v>
      </c>
      <c r="R238" s="218" t="s">
        <v>327</v>
      </c>
      <c r="S238" s="218" t="s">
        <v>137</v>
      </c>
      <c r="T238" s="218" t="s">
        <v>137</v>
      </c>
      <c r="U238" s="218">
        <v>0</v>
      </c>
      <c r="V238" s="218">
        <f>ROUND(E238*U238,2)</f>
        <v>0</v>
      </c>
      <c r="W238" s="218"/>
      <c r="X238" s="208"/>
      <c r="Y238" s="208"/>
      <c r="Z238" s="208"/>
      <c r="AA238" s="208"/>
      <c r="AB238" s="208"/>
      <c r="AC238" s="208"/>
      <c r="AD238" s="208"/>
      <c r="AE238" s="208"/>
      <c r="AF238" s="208"/>
      <c r="AG238" s="208" t="s">
        <v>272</v>
      </c>
      <c r="AH238" s="208"/>
      <c r="AI238" s="208"/>
      <c r="AJ238" s="208"/>
      <c r="AK238" s="208"/>
      <c r="AL238" s="208"/>
      <c r="AM238" s="208"/>
      <c r="AN238" s="208"/>
      <c r="AO238" s="208"/>
      <c r="AP238" s="208"/>
      <c r="AQ238" s="208"/>
      <c r="AR238" s="208"/>
      <c r="AS238" s="208"/>
      <c r="AT238" s="208"/>
      <c r="AU238" s="208"/>
      <c r="AV238" s="208"/>
      <c r="AW238" s="208"/>
      <c r="AX238" s="208"/>
      <c r="AY238" s="208"/>
      <c r="AZ238" s="208"/>
      <c r="BA238" s="208"/>
      <c r="BB238" s="208"/>
      <c r="BC238" s="208"/>
      <c r="BD238" s="208"/>
      <c r="BE238" s="208"/>
      <c r="BF238" s="208"/>
      <c r="BG238" s="208"/>
      <c r="BH238" s="208"/>
    </row>
    <row r="239" spans="1:60" outlineLevel="1">
      <c r="A239" s="215"/>
      <c r="B239" s="216"/>
      <c r="C239" s="249" t="s">
        <v>284</v>
      </c>
      <c r="D239" s="240"/>
      <c r="E239" s="240"/>
      <c r="F239" s="240"/>
      <c r="G239" s="240"/>
      <c r="H239" s="218"/>
      <c r="I239" s="218"/>
      <c r="J239" s="218"/>
      <c r="K239" s="218"/>
      <c r="L239" s="218"/>
      <c r="M239" s="218"/>
      <c r="N239" s="218"/>
      <c r="O239" s="218"/>
      <c r="P239" s="218"/>
      <c r="Q239" s="218"/>
      <c r="R239" s="218"/>
      <c r="S239" s="218"/>
      <c r="T239" s="218"/>
      <c r="U239" s="218"/>
      <c r="V239" s="218"/>
      <c r="W239" s="218"/>
      <c r="X239" s="208"/>
      <c r="Y239" s="208"/>
      <c r="Z239" s="208"/>
      <c r="AA239" s="208"/>
      <c r="AB239" s="208"/>
      <c r="AC239" s="208"/>
      <c r="AD239" s="208"/>
      <c r="AE239" s="208"/>
      <c r="AF239" s="208"/>
      <c r="AG239" s="208" t="s">
        <v>148</v>
      </c>
      <c r="AH239" s="208"/>
      <c r="AI239" s="208"/>
      <c r="AJ239" s="208"/>
      <c r="AK239" s="208"/>
      <c r="AL239" s="208"/>
      <c r="AM239" s="208"/>
      <c r="AN239" s="208"/>
      <c r="AO239" s="208"/>
      <c r="AP239" s="208"/>
      <c r="AQ239" s="208"/>
      <c r="AR239" s="208"/>
      <c r="AS239" s="208"/>
      <c r="AT239" s="208"/>
      <c r="AU239" s="208"/>
      <c r="AV239" s="208"/>
      <c r="AW239" s="208"/>
      <c r="AX239" s="208"/>
      <c r="AY239" s="208"/>
      <c r="AZ239" s="208"/>
      <c r="BA239" s="208"/>
      <c r="BB239" s="208"/>
      <c r="BC239" s="208"/>
      <c r="BD239" s="208"/>
      <c r="BE239" s="208"/>
      <c r="BF239" s="208"/>
      <c r="BG239" s="208"/>
      <c r="BH239" s="208"/>
    </row>
    <row r="240" spans="1:60" outlineLevel="1">
      <c r="A240" s="215"/>
      <c r="B240" s="216"/>
      <c r="C240" s="246"/>
      <c r="D240" s="237"/>
      <c r="E240" s="237"/>
      <c r="F240" s="237"/>
      <c r="G240" s="237"/>
      <c r="H240" s="218"/>
      <c r="I240" s="218"/>
      <c r="J240" s="218"/>
      <c r="K240" s="218"/>
      <c r="L240" s="218"/>
      <c r="M240" s="218"/>
      <c r="N240" s="218"/>
      <c r="O240" s="218"/>
      <c r="P240" s="218"/>
      <c r="Q240" s="218"/>
      <c r="R240" s="218"/>
      <c r="S240" s="218"/>
      <c r="T240" s="218"/>
      <c r="U240" s="218"/>
      <c r="V240" s="218"/>
      <c r="W240" s="218"/>
      <c r="X240" s="208"/>
      <c r="Y240" s="208"/>
      <c r="Z240" s="208"/>
      <c r="AA240" s="208"/>
      <c r="AB240" s="208"/>
      <c r="AC240" s="208"/>
      <c r="AD240" s="208"/>
      <c r="AE240" s="208"/>
      <c r="AF240" s="208"/>
      <c r="AG240" s="208" t="s">
        <v>142</v>
      </c>
      <c r="AH240" s="208"/>
      <c r="AI240" s="208"/>
      <c r="AJ240" s="208"/>
      <c r="AK240" s="208"/>
      <c r="AL240" s="208"/>
      <c r="AM240" s="208"/>
      <c r="AN240" s="208"/>
      <c r="AO240" s="208"/>
      <c r="AP240" s="208"/>
      <c r="AQ240" s="208"/>
      <c r="AR240" s="208"/>
      <c r="AS240" s="208"/>
      <c r="AT240" s="208"/>
      <c r="AU240" s="208"/>
      <c r="AV240" s="208"/>
      <c r="AW240" s="208"/>
      <c r="AX240" s="208"/>
      <c r="AY240" s="208"/>
      <c r="AZ240" s="208"/>
      <c r="BA240" s="208"/>
      <c r="BB240" s="208"/>
      <c r="BC240" s="208"/>
      <c r="BD240" s="208"/>
      <c r="BE240" s="208"/>
      <c r="BF240" s="208"/>
      <c r="BG240" s="208"/>
      <c r="BH240" s="208"/>
    </row>
    <row r="241" spans="1:60">
      <c r="A241" s="223" t="s">
        <v>131</v>
      </c>
      <c r="B241" s="224" t="s">
        <v>93</v>
      </c>
      <c r="C241" s="243" t="s">
        <v>94</v>
      </c>
      <c r="D241" s="225"/>
      <c r="E241" s="226"/>
      <c r="F241" s="227"/>
      <c r="G241" s="227">
        <f>SUMIF(AG242:AG263,"&lt;&gt;NOR",G242:G263)</f>
        <v>0</v>
      </c>
      <c r="H241" s="227"/>
      <c r="I241" s="227">
        <f>SUM(I242:I263)</f>
        <v>0</v>
      </c>
      <c r="J241" s="227"/>
      <c r="K241" s="227">
        <f>SUM(K242:K263)</f>
        <v>0</v>
      </c>
      <c r="L241" s="227"/>
      <c r="M241" s="227">
        <f>SUM(M242:M263)</f>
        <v>0</v>
      </c>
      <c r="N241" s="227"/>
      <c r="O241" s="227">
        <f>SUM(O242:O263)</f>
        <v>0.05</v>
      </c>
      <c r="P241" s="227"/>
      <c r="Q241" s="227">
        <f>SUM(Q242:Q263)</f>
        <v>0</v>
      </c>
      <c r="R241" s="227"/>
      <c r="S241" s="227"/>
      <c r="T241" s="228"/>
      <c r="U241" s="222"/>
      <c r="V241" s="222">
        <f>SUM(V242:V263)</f>
        <v>14.379999999999999</v>
      </c>
      <c r="W241" s="222"/>
      <c r="AG241" t="s">
        <v>132</v>
      </c>
    </row>
    <row r="242" spans="1:60" ht="22.5" outlineLevel="1">
      <c r="A242" s="229">
        <v>44</v>
      </c>
      <c r="B242" s="230" t="s">
        <v>331</v>
      </c>
      <c r="C242" s="244" t="s">
        <v>332</v>
      </c>
      <c r="D242" s="231" t="s">
        <v>145</v>
      </c>
      <c r="E242" s="232">
        <v>10.32</v>
      </c>
      <c r="F242" s="233"/>
      <c r="G242" s="234">
        <f>ROUND(E242*F242,2)</f>
        <v>0</v>
      </c>
      <c r="H242" s="233"/>
      <c r="I242" s="234">
        <f>ROUND(E242*H242,2)</f>
        <v>0</v>
      </c>
      <c r="J242" s="233"/>
      <c r="K242" s="234">
        <f>ROUND(E242*J242,2)</f>
        <v>0</v>
      </c>
      <c r="L242" s="234">
        <v>21</v>
      </c>
      <c r="M242" s="234">
        <f>G242*(1+L242/100)</f>
        <v>0</v>
      </c>
      <c r="N242" s="234">
        <v>4.8700000000000002E-3</v>
      </c>
      <c r="O242" s="234">
        <f>ROUND(E242*N242,2)</f>
        <v>0.05</v>
      </c>
      <c r="P242" s="234">
        <v>0</v>
      </c>
      <c r="Q242" s="234">
        <f>ROUND(E242*P242,2)</f>
        <v>0</v>
      </c>
      <c r="R242" s="234" t="s">
        <v>333</v>
      </c>
      <c r="S242" s="234" t="s">
        <v>137</v>
      </c>
      <c r="T242" s="235" t="s">
        <v>137</v>
      </c>
      <c r="U242" s="218">
        <v>1.1260000000000001</v>
      </c>
      <c r="V242" s="218">
        <f>ROUND(E242*U242,2)</f>
        <v>11.62</v>
      </c>
      <c r="W242" s="218"/>
      <c r="X242" s="208"/>
      <c r="Y242" s="208"/>
      <c r="Z242" s="208"/>
      <c r="AA242" s="208"/>
      <c r="AB242" s="208"/>
      <c r="AC242" s="208"/>
      <c r="AD242" s="208"/>
      <c r="AE242" s="208"/>
      <c r="AF242" s="208"/>
      <c r="AG242" s="208" t="s">
        <v>277</v>
      </c>
      <c r="AH242" s="208"/>
      <c r="AI242" s="208"/>
      <c r="AJ242" s="208"/>
      <c r="AK242" s="208"/>
      <c r="AL242" s="208"/>
      <c r="AM242" s="208"/>
      <c r="AN242" s="208"/>
      <c r="AO242" s="208"/>
      <c r="AP242" s="208"/>
      <c r="AQ242" s="208"/>
      <c r="AR242" s="208"/>
      <c r="AS242" s="208"/>
      <c r="AT242" s="208"/>
      <c r="AU242" s="208"/>
      <c r="AV242" s="208"/>
      <c r="AW242" s="208"/>
      <c r="AX242" s="208"/>
      <c r="AY242" s="208"/>
      <c r="AZ242" s="208"/>
      <c r="BA242" s="208"/>
      <c r="BB242" s="208"/>
      <c r="BC242" s="208"/>
      <c r="BD242" s="208"/>
      <c r="BE242" s="208"/>
      <c r="BF242" s="208"/>
      <c r="BG242" s="208"/>
      <c r="BH242" s="208"/>
    </row>
    <row r="243" spans="1:60" outlineLevel="1">
      <c r="A243" s="215"/>
      <c r="B243" s="216"/>
      <c r="C243" s="245" t="s">
        <v>244</v>
      </c>
      <c r="D243" s="220"/>
      <c r="E243" s="221">
        <v>7.36</v>
      </c>
      <c r="F243" s="218"/>
      <c r="G243" s="218"/>
      <c r="H243" s="218"/>
      <c r="I243" s="218"/>
      <c r="J243" s="218"/>
      <c r="K243" s="218"/>
      <c r="L243" s="218"/>
      <c r="M243" s="218"/>
      <c r="N243" s="218"/>
      <c r="O243" s="218"/>
      <c r="P243" s="218"/>
      <c r="Q243" s="218"/>
      <c r="R243" s="218"/>
      <c r="S243" s="218"/>
      <c r="T243" s="218"/>
      <c r="U243" s="218"/>
      <c r="V243" s="218"/>
      <c r="W243" s="218"/>
      <c r="X243" s="208"/>
      <c r="Y243" s="208"/>
      <c r="Z243" s="208"/>
      <c r="AA243" s="208"/>
      <c r="AB243" s="208"/>
      <c r="AC243" s="208"/>
      <c r="AD243" s="208"/>
      <c r="AE243" s="208"/>
      <c r="AF243" s="208"/>
      <c r="AG243" s="208" t="s">
        <v>140</v>
      </c>
      <c r="AH243" s="208">
        <v>0</v>
      </c>
      <c r="AI243" s="208"/>
      <c r="AJ243" s="208"/>
      <c r="AK243" s="208"/>
      <c r="AL243" s="208"/>
      <c r="AM243" s="208"/>
      <c r="AN243" s="208"/>
      <c r="AO243" s="208"/>
      <c r="AP243" s="208"/>
      <c r="AQ243" s="208"/>
      <c r="AR243" s="208"/>
      <c r="AS243" s="208"/>
      <c r="AT243" s="208"/>
      <c r="AU243" s="208"/>
      <c r="AV243" s="208"/>
      <c r="AW243" s="208"/>
      <c r="AX243" s="208"/>
      <c r="AY243" s="208"/>
      <c r="AZ243" s="208"/>
      <c r="BA243" s="208"/>
      <c r="BB243" s="208"/>
      <c r="BC243" s="208"/>
      <c r="BD243" s="208"/>
      <c r="BE243" s="208"/>
      <c r="BF243" s="208"/>
      <c r="BG243" s="208"/>
      <c r="BH243" s="208"/>
    </row>
    <row r="244" spans="1:60" outlineLevel="1">
      <c r="A244" s="215"/>
      <c r="B244" s="216"/>
      <c r="C244" s="245" t="s">
        <v>245</v>
      </c>
      <c r="D244" s="220"/>
      <c r="E244" s="221">
        <v>2.9600000000000004</v>
      </c>
      <c r="F244" s="218"/>
      <c r="G244" s="218"/>
      <c r="H244" s="218"/>
      <c r="I244" s="218"/>
      <c r="J244" s="218"/>
      <c r="K244" s="218"/>
      <c r="L244" s="218"/>
      <c r="M244" s="218"/>
      <c r="N244" s="218"/>
      <c r="O244" s="218"/>
      <c r="P244" s="218"/>
      <c r="Q244" s="218"/>
      <c r="R244" s="218"/>
      <c r="S244" s="218"/>
      <c r="T244" s="218"/>
      <c r="U244" s="218"/>
      <c r="V244" s="218"/>
      <c r="W244" s="218"/>
      <c r="X244" s="208"/>
      <c r="Y244" s="208"/>
      <c r="Z244" s="208"/>
      <c r="AA244" s="208"/>
      <c r="AB244" s="208"/>
      <c r="AC244" s="208"/>
      <c r="AD244" s="208"/>
      <c r="AE244" s="208"/>
      <c r="AF244" s="208"/>
      <c r="AG244" s="208" t="s">
        <v>140</v>
      </c>
      <c r="AH244" s="208">
        <v>0</v>
      </c>
      <c r="AI244" s="208"/>
      <c r="AJ244" s="208"/>
      <c r="AK244" s="208"/>
      <c r="AL244" s="208"/>
      <c r="AM244" s="208"/>
      <c r="AN244" s="208"/>
      <c r="AO244" s="208"/>
      <c r="AP244" s="208"/>
      <c r="AQ244" s="208"/>
      <c r="AR244" s="208"/>
      <c r="AS244" s="208"/>
      <c r="AT244" s="208"/>
      <c r="AU244" s="208"/>
      <c r="AV244" s="208"/>
      <c r="AW244" s="208"/>
      <c r="AX244" s="208"/>
      <c r="AY244" s="208"/>
      <c r="AZ244" s="208"/>
      <c r="BA244" s="208"/>
      <c r="BB244" s="208"/>
      <c r="BC244" s="208"/>
      <c r="BD244" s="208"/>
      <c r="BE244" s="208"/>
      <c r="BF244" s="208"/>
      <c r="BG244" s="208"/>
      <c r="BH244" s="208"/>
    </row>
    <row r="245" spans="1:60" outlineLevel="1">
      <c r="A245" s="215"/>
      <c r="B245" s="216"/>
      <c r="C245" s="246"/>
      <c r="D245" s="237"/>
      <c r="E245" s="237"/>
      <c r="F245" s="237"/>
      <c r="G245" s="237"/>
      <c r="H245" s="218"/>
      <c r="I245" s="218"/>
      <c r="J245" s="218"/>
      <c r="K245" s="218"/>
      <c r="L245" s="218"/>
      <c r="M245" s="218"/>
      <c r="N245" s="218"/>
      <c r="O245" s="218"/>
      <c r="P245" s="218"/>
      <c r="Q245" s="218"/>
      <c r="R245" s="218"/>
      <c r="S245" s="218"/>
      <c r="T245" s="218"/>
      <c r="U245" s="218"/>
      <c r="V245" s="218"/>
      <c r="W245" s="218"/>
      <c r="X245" s="208"/>
      <c r="Y245" s="208"/>
      <c r="Z245" s="208"/>
      <c r="AA245" s="208"/>
      <c r="AB245" s="208"/>
      <c r="AC245" s="208"/>
      <c r="AD245" s="208"/>
      <c r="AE245" s="208"/>
      <c r="AF245" s="208"/>
      <c r="AG245" s="208" t="s">
        <v>142</v>
      </c>
      <c r="AH245" s="208"/>
      <c r="AI245" s="208"/>
      <c r="AJ245" s="208"/>
      <c r="AK245" s="208"/>
      <c r="AL245" s="208"/>
      <c r="AM245" s="208"/>
      <c r="AN245" s="208"/>
      <c r="AO245" s="208"/>
      <c r="AP245" s="208"/>
      <c r="AQ245" s="208"/>
      <c r="AR245" s="208"/>
      <c r="AS245" s="208"/>
      <c r="AT245" s="208"/>
      <c r="AU245" s="208"/>
      <c r="AV245" s="208"/>
      <c r="AW245" s="208"/>
      <c r="AX245" s="208"/>
      <c r="AY245" s="208"/>
      <c r="AZ245" s="208"/>
      <c r="BA245" s="208"/>
      <c r="BB245" s="208"/>
      <c r="BC245" s="208"/>
      <c r="BD245" s="208"/>
      <c r="BE245" s="208"/>
      <c r="BF245" s="208"/>
      <c r="BG245" s="208"/>
      <c r="BH245" s="208"/>
    </row>
    <row r="246" spans="1:60" ht="33.75" outlineLevel="1">
      <c r="A246" s="229">
        <v>45</v>
      </c>
      <c r="B246" s="230" t="s">
        <v>334</v>
      </c>
      <c r="C246" s="244" t="s">
        <v>335</v>
      </c>
      <c r="D246" s="231" t="s">
        <v>145</v>
      </c>
      <c r="E246" s="232">
        <v>10.32</v>
      </c>
      <c r="F246" s="233"/>
      <c r="G246" s="234">
        <f>ROUND(E246*F246,2)</f>
        <v>0</v>
      </c>
      <c r="H246" s="233"/>
      <c r="I246" s="234">
        <f>ROUND(E246*H246,2)</f>
        <v>0</v>
      </c>
      <c r="J246" s="233"/>
      <c r="K246" s="234">
        <f>ROUND(E246*J246,2)</f>
        <v>0</v>
      </c>
      <c r="L246" s="234">
        <v>21</v>
      </c>
      <c r="M246" s="234">
        <f>G246*(1+L246/100)</f>
        <v>0</v>
      </c>
      <c r="N246" s="234">
        <v>1.1E-4</v>
      </c>
      <c r="O246" s="234">
        <f>ROUND(E246*N246,2)</f>
        <v>0</v>
      </c>
      <c r="P246" s="234">
        <v>0</v>
      </c>
      <c r="Q246" s="234">
        <f>ROUND(E246*P246,2)</f>
        <v>0</v>
      </c>
      <c r="R246" s="234" t="s">
        <v>333</v>
      </c>
      <c r="S246" s="234" t="s">
        <v>137</v>
      </c>
      <c r="T246" s="235" t="s">
        <v>137</v>
      </c>
      <c r="U246" s="218">
        <v>0</v>
      </c>
      <c r="V246" s="218">
        <f>ROUND(E246*U246,2)</f>
        <v>0</v>
      </c>
      <c r="W246" s="218"/>
      <c r="X246" s="208"/>
      <c r="Y246" s="208"/>
      <c r="Z246" s="208"/>
      <c r="AA246" s="208"/>
      <c r="AB246" s="208"/>
      <c r="AC246" s="208"/>
      <c r="AD246" s="208"/>
      <c r="AE246" s="208"/>
      <c r="AF246" s="208"/>
      <c r="AG246" s="208" t="s">
        <v>277</v>
      </c>
      <c r="AH246" s="208"/>
      <c r="AI246" s="208"/>
      <c r="AJ246" s="208"/>
      <c r="AK246" s="208"/>
      <c r="AL246" s="208"/>
      <c r="AM246" s="208"/>
      <c r="AN246" s="208"/>
      <c r="AO246" s="208"/>
      <c r="AP246" s="208"/>
      <c r="AQ246" s="208"/>
      <c r="AR246" s="208"/>
      <c r="AS246" s="208"/>
      <c r="AT246" s="208"/>
      <c r="AU246" s="208"/>
      <c r="AV246" s="208"/>
      <c r="AW246" s="208"/>
      <c r="AX246" s="208"/>
      <c r="AY246" s="208"/>
      <c r="AZ246" s="208"/>
      <c r="BA246" s="208"/>
      <c r="BB246" s="208"/>
      <c r="BC246" s="208"/>
      <c r="BD246" s="208"/>
      <c r="BE246" s="208"/>
      <c r="BF246" s="208"/>
      <c r="BG246" s="208"/>
      <c r="BH246" s="208"/>
    </row>
    <row r="247" spans="1:60" outlineLevel="1">
      <c r="A247" s="215"/>
      <c r="B247" s="216"/>
      <c r="C247" s="245" t="s">
        <v>244</v>
      </c>
      <c r="D247" s="220"/>
      <c r="E247" s="221">
        <v>7.36</v>
      </c>
      <c r="F247" s="218"/>
      <c r="G247" s="218"/>
      <c r="H247" s="218"/>
      <c r="I247" s="218"/>
      <c r="J247" s="218"/>
      <c r="K247" s="218"/>
      <c r="L247" s="218"/>
      <c r="M247" s="218"/>
      <c r="N247" s="218"/>
      <c r="O247" s="218"/>
      <c r="P247" s="218"/>
      <c r="Q247" s="218"/>
      <c r="R247" s="218"/>
      <c r="S247" s="218"/>
      <c r="T247" s="218"/>
      <c r="U247" s="218"/>
      <c r="V247" s="218"/>
      <c r="W247" s="218"/>
      <c r="X247" s="208"/>
      <c r="Y247" s="208"/>
      <c r="Z247" s="208"/>
      <c r="AA247" s="208"/>
      <c r="AB247" s="208"/>
      <c r="AC247" s="208"/>
      <c r="AD247" s="208"/>
      <c r="AE247" s="208"/>
      <c r="AF247" s="208"/>
      <c r="AG247" s="208" t="s">
        <v>140</v>
      </c>
      <c r="AH247" s="208">
        <v>0</v>
      </c>
      <c r="AI247" s="208"/>
      <c r="AJ247" s="208"/>
      <c r="AK247" s="208"/>
      <c r="AL247" s="208"/>
      <c r="AM247" s="208"/>
      <c r="AN247" s="208"/>
      <c r="AO247" s="208"/>
      <c r="AP247" s="208"/>
      <c r="AQ247" s="208"/>
      <c r="AR247" s="208"/>
      <c r="AS247" s="208"/>
      <c r="AT247" s="208"/>
      <c r="AU247" s="208"/>
      <c r="AV247" s="208"/>
      <c r="AW247" s="208"/>
      <c r="AX247" s="208"/>
      <c r="AY247" s="208"/>
      <c r="AZ247" s="208"/>
      <c r="BA247" s="208"/>
      <c r="BB247" s="208"/>
      <c r="BC247" s="208"/>
      <c r="BD247" s="208"/>
      <c r="BE247" s="208"/>
      <c r="BF247" s="208"/>
      <c r="BG247" s="208"/>
      <c r="BH247" s="208"/>
    </row>
    <row r="248" spans="1:60" outlineLevel="1">
      <c r="A248" s="215"/>
      <c r="B248" s="216"/>
      <c r="C248" s="245" t="s">
        <v>245</v>
      </c>
      <c r="D248" s="220"/>
      <c r="E248" s="221">
        <v>2.9600000000000004</v>
      </c>
      <c r="F248" s="218"/>
      <c r="G248" s="218"/>
      <c r="H248" s="218"/>
      <c r="I248" s="218"/>
      <c r="J248" s="218"/>
      <c r="K248" s="218"/>
      <c r="L248" s="218"/>
      <c r="M248" s="218"/>
      <c r="N248" s="218"/>
      <c r="O248" s="218"/>
      <c r="P248" s="218"/>
      <c r="Q248" s="218"/>
      <c r="R248" s="218"/>
      <c r="S248" s="218"/>
      <c r="T248" s="218"/>
      <c r="U248" s="218"/>
      <c r="V248" s="218"/>
      <c r="W248" s="218"/>
      <c r="X248" s="208"/>
      <c r="Y248" s="208"/>
      <c r="Z248" s="208"/>
      <c r="AA248" s="208"/>
      <c r="AB248" s="208"/>
      <c r="AC248" s="208"/>
      <c r="AD248" s="208"/>
      <c r="AE248" s="208"/>
      <c r="AF248" s="208"/>
      <c r="AG248" s="208" t="s">
        <v>140</v>
      </c>
      <c r="AH248" s="208">
        <v>0</v>
      </c>
      <c r="AI248" s="208"/>
      <c r="AJ248" s="208"/>
      <c r="AK248" s="208"/>
      <c r="AL248" s="208"/>
      <c r="AM248" s="208"/>
      <c r="AN248" s="208"/>
      <c r="AO248" s="208"/>
      <c r="AP248" s="208"/>
      <c r="AQ248" s="208"/>
      <c r="AR248" s="208"/>
      <c r="AS248" s="208"/>
      <c r="AT248" s="208"/>
      <c r="AU248" s="208"/>
      <c r="AV248" s="208"/>
      <c r="AW248" s="208"/>
      <c r="AX248" s="208"/>
      <c r="AY248" s="208"/>
      <c r="AZ248" s="208"/>
      <c r="BA248" s="208"/>
      <c r="BB248" s="208"/>
      <c r="BC248" s="208"/>
      <c r="BD248" s="208"/>
      <c r="BE248" s="208"/>
      <c r="BF248" s="208"/>
      <c r="BG248" s="208"/>
      <c r="BH248" s="208"/>
    </row>
    <row r="249" spans="1:60" outlineLevel="1">
      <c r="A249" s="215"/>
      <c r="B249" s="216"/>
      <c r="C249" s="246"/>
      <c r="D249" s="237"/>
      <c r="E249" s="237"/>
      <c r="F249" s="237"/>
      <c r="G249" s="237"/>
      <c r="H249" s="218"/>
      <c r="I249" s="218"/>
      <c r="J249" s="218"/>
      <c r="K249" s="218"/>
      <c r="L249" s="218"/>
      <c r="M249" s="218"/>
      <c r="N249" s="218"/>
      <c r="O249" s="218"/>
      <c r="P249" s="218"/>
      <c r="Q249" s="218"/>
      <c r="R249" s="218"/>
      <c r="S249" s="218"/>
      <c r="T249" s="218"/>
      <c r="U249" s="218"/>
      <c r="V249" s="218"/>
      <c r="W249" s="218"/>
      <c r="X249" s="208"/>
      <c r="Y249" s="208"/>
      <c r="Z249" s="208"/>
      <c r="AA249" s="208"/>
      <c r="AB249" s="208"/>
      <c r="AC249" s="208"/>
      <c r="AD249" s="208"/>
      <c r="AE249" s="208"/>
      <c r="AF249" s="208"/>
      <c r="AG249" s="208" t="s">
        <v>142</v>
      </c>
      <c r="AH249" s="208"/>
      <c r="AI249" s="208"/>
      <c r="AJ249" s="208"/>
      <c r="AK249" s="208"/>
      <c r="AL249" s="208"/>
      <c r="AM249" s="208"/>
      <c r="AN249" s="208"/>
      <c r="AO249" s="208"/>
      <c r="AP249" s="208"/>
      <c r="AQ249" s="208"/>
      <c r="AR249" s="208"/>
      <c r="AS249" s="208"/>
      <c r="AT249" s="208"/>
      <c r="AU249" s="208"/>
      <c r="AV249" s="208"/>
      <c r="AW249" s="208"/>
      <c r="AX249" s="208"/>
      <c r="AY249" s="208"/>
      <c r="AZ249" s="208"/>
      <c r="BA249" s="208"/>
      <c r="BB249" s="208"/>
      <c r="BC249" s="208"/>
      <c r="BD249" s="208"/>
      <c r="BE249" s="208"/>
      <c r="BF249" s="208"/>
      <c r="BG249" s="208"/>
      <c r="BH249" s="208"/>
    </row>
    <row r="250" spans="1:60" ht="33.75" outlineLevel="1">
      <c r="A250" s="229">
        <v>46</v>
      </c>
      <c r="B250" s="230" t="s">
        <v>336</v>
      </c>
      <c r="C250" s="244" t="s">
        <v>337</v>
      </c>
      <c r="D250" s="231" t="s">
        <v>145</v>
      </c>
      <c r="E250" s="232">
        <v>10.32</v>
      </c>
      <c r="F250" s="233"/>
      <c r="G250" s="234">
        <f>ROUND(E250*F250,2)</f>
        <v>0</v>
      </c>
      <c r="H250" s="233"/>
      <c r="I250" s="234">
        <f>ROUND(E250*H250,2)</f>
        <v>0</v>
      </c>
      <c r="J250" s="233"/>
      <c r="K250" s="234">
        <f>ROUND(E250*J250,2)</f>
        <v>0</v>
      </c>
      <c r="L250" s="234">
        <v>21</v>
      </c>
      <c r="M250" s="234">
        <f>G250*(1+L250/100)</f>
        <v>0</v>
      </c>
      <c r="N250" s="234">
        <v>0</v>
      </c>
      <c r="O250" s="234">
        <f>ROUND(E250*N250,2)</f>
        <v>0</v>
      </c>
      <c r="P250" s="234">
        <v>0</v>
      </c>
      <c r="Q250" s="234">
        <f>ROUND(E250*P250,2)</f>
        <v>0</v>
      </c>
      <c r="R250" s="234" t="s">
        <v>333</v>
      </c>
      <c r="S250" s="234" t="s">
        <v>137</v>
      </c>
      <c r="T250" s="235" t="s">
        <v>137</v>
      </c>
      <c r="U250" s="218">
        <v>0.1</v>
      </c>
      <c r="V250" s="218">
        <f>ROUND(E250*U250,2)</f>
        <v>1.03</v>
      </c>
      <c r="W250" s="218"/>
      <c r="X250" s="208"/>
      <c r="Y250" s="208"/>
      <c r="Z250" s="208"/>
      <c r="AA250" s="208"/>
      <c r="AB250" s="208"/>
      <c r="AC250" s="208"/>
      <c r="AD250" s="208"/>
      <c r="AE250" s="208"/>
      <c r="AF250" s="208"/>
      <c r="AG250" s="208" t="s">
        <v>277</v>
      </c>
      <c r="AH250" s="208"/>
      <c r="AI250" s="208"/>
      <c r="AJ250" s="208"/>
      <c r="AK250" s="208"/>
      <c r="AL250" s="208"/>
      <c r="AM250" s="208"/>
      <c r="AN250" s="208"/>
      <c r="AO250" s="208"/>
      <c r="AP250" s="208"/>
      <c r="AQ250" s="208"/>
      <c r="AR250" s="208"/>
      <c r="AS250" s="208"/>
      <c r="AT250" s="208"/>
      <c r="AU250" s="208"/>
      <c r="AV250" s="208"/>
      <c r="AW250" s="208"/>
      <c r="AX250" s="208"/>
      <c r="AY250" s="208"/>
      <c r="AZ250" s="208"/>
      <c r="BA250" s="208"/>
      <c r="BB250" s="208"/>
      <c r="BC250" s="208"/>
      <c r="BD250" s="208"/>
      <c r="BE250" s="208"/>
      <c r="BF250" s="208"/>
      <c r="BG250" s="208"/>
      <c r="BH250" s="208"/>
    </row>
    <row r="251" spans="1:60" outlineLevel="1">
      <c r="A251" s="215"/>
      <c r="B251" s="216"/>
      <c r="C251" s="245" t="s">
        <v>244</v>
      </c>
      <c r="D251" s="220"/>
      <c r="E251" s="221">
        <v>7.36</v>
      </c>
      <c r="F251" s="218"/>
      <c r="G251" s="218"/>
      <c r="H251" s="218"/>
      <c r="I251" s="218"/>
      <c r="J251" s="218"/>
      <c r="K251" s="218"/>
      <c r="L251" s="218"/>
      <c r="M251" s="218"/>
      <c r="N251" s="218"/>
      <c r="O251" s="218"/>
      <c r="P251" s="218"/>
      <c r="Q251" s="218"/>
      <c r="R251" s="218"/>
      <c r="S251" s="218"/>
      <c r="T251" s="218"/>
      <c r="U251" s="218"/>
      <c r="V251" s="218"/>
      <c r="W251" s="218"/>
      <c r="X251" s="208"/>
      <c r="Y251" s="208"/>
      <c r="Z251" s="208"/>
      <c r="AA251" s="208"/>
      <c r="AB251" s="208"/>
      <c r="AC251" s="208"/>
      <c r="AD251" s="208"/>
      <c r="AE251" s="208"/>
      <c r="AF251" s="208"/>
      <c r="AG251" s="208" t="s">
        <v>140</v>
      </c>
      <c r="AH251" s="208">
        <v>0</v>
      </c>
      <c r="AI251" s="208"/>
      <c r="AJ251" s="208"/>
      <c r="AK251" s="208"/>
      <c r="AL251" s="208"/>
      <c r="AM251" s="208"/>
      <c r="AN251" s="208"/>
      <c r="AO251" s="208"/>
      <c r="AP251" s="208"/>
      <c r="AQ251" s="208"/>
      <c r="AR251" s="208"/>
      <c r="AS251" s="208"/>
      <c r="AT251" s="208"/>
      <c r="AU251" s="208"/>
      <c r="AV251" s="208"/>
      <c r="AW251" s="208"/>
      <c r="AX251" s="208"/>
      <c r="AY251" s="208"/>
      <c r="AZ251" s="208"/>
      <c r="BA251" s="208"/>
      <c r="BB251" s="208"/>
      <c r="BC251" s="208"/>
      <c r="BD251" s="208"/>
      <c r="BE251" s="208"/>
      <c r="BF251" s="208"/>
      <c r="BG251" s="208"/>
      <c r="BH251" s="208"/>
    </row>
    <row r="252" spans="1:60" outlineLevel="1">
      <c r="A252" s="215"/>
      <c r="B252" s="216"/>
      <c r="C252" s="245" t="s">
        <v>245</v>
      </c>
      <c r="D252" s="220"/>
      <c r="E252" s="221">
        <v>2.9600000000000004</v>
      </c>
      <c r="F252" s="218"/>
      <c r="G252" s="218"/>
      <c r="H252" s="218"/>
      <c r="I252" s="218"/>
      <c r="J252" s="218"/>
      <c r="K252" s="218"/>
      <c r="L252" s="218"/>
      <c r="M252" s="218"/>
      <c r="N252" s="218"/>
      <c r="O252" s="218"/>
      <c r="P252" s="218"/>
      <c r="Q252" s="218"/>
      <c r="R252" s="218"/>
      <c r="S252" s="218"/>
      <c r="T252" s="218"/>
      <c r="U252" s="218"/>
      <c r="V252" s="218"/>
      <c r="W252" s="218"/>
      <c r="X252" s="208"/>
      <c r="Y252" s="208"/>
      <c r="Z252" s="208"/>
      <c r="AA252" s="208"/>
      <c r="AB252" s="208"/>
      <c r="AC252" s="208"/>
      <c r="AD252" s="208"/>
      <c r="AE252" s="208"/>
      <c r="AF252" s="208"/>
      <c r="AG252" s="208" t="s">
        <v>140</v>
      </c>
      <c r="AH252" s="208">
        <v>0</v>
      </c>
      <c r="AI252" s="208"/>
      <c r="AJ252" s="208"/>
      <c r="AK252" s="208"/>
      <c r="AL252" s="208"/>
      <c r="AM252" s="208"/>
      <c r="AN252" s="208"/>
      <c r="AO252" s="208"/>
      <c r="AP252" s="208"/>
      <c r="AQ252" s="208"/>
      <c r="AR252" s="208"/>
      <c r="AS252" s="208"/>
      <c r="AT252" s="208"/>
      <c r="AU252" s="208"/>
      <c r="AV252" s="208"/>
      <c r="AW252" s="208"/>
      <c r="AX252" s="208"/>
      <c r="AY252" s="208"/>
      <c r="AZ252" s="208"/>
      <c r="BA252" s="208"/>
      <c r="BB252" s="208"/>
      <c r="BC252" s="208"/>
      <c r="BD252" s="208"/>
      <c r="BE252" s="208"/>
      <c r="BF252" s="208"/>
      <c r="BG252" s="208"/>
      <c r="BH252" s="208"/>
    </row>
    <row r="253" spans="1:60" outlineLevel="1">
      <c r="A253" s="215"/>
      <c r="B253" s="216"/>
      <c r="C253" s="246"/>
      <c r="D253" s="237"/>
      <c r="E253" s="237"/>
      <c r="F253" s="237"/>
      <c r="G253" s="237"/>
      <c r="H253" s="218"/>
      <c r="I253" s="218"/>
      <c r="J253" s="218"/>
      <c r="K253" s="218"/>
      <c r="L253" s="218"/>
      <c r="M253" s="218"/>
      <c r="N253" s="218"/>
      <c r="O253" s="218"/>
      <c r="P253" s="218"/>
      <c r="Q253" s="218"/>
      <c r="R253" s="218"/>
      <c r="S253" s="218"/>
      <c r="T253" s="218"/>
      <c r="U253" s="218"/>
      <c r="V253" s="218"/>
      <c r="W253" s="218"/>
      <c r="X253" s="208"/>
      <c r="Y253" s="208"/>
      <c r="Z253" s="208"/>
      <c r="AA253" s="208"/>
      <c r="AB253" s="208"/>
      <c r="AC253" s="208"/>
      <c r="AD253" s="208"/>
      <c r="AE253" s="208"/>
      <c r="AF253" s="208"/>
      <c r="AG253" s="208" t="s">
        <v>142</v>
      </c>
      <c r="AH253" s="208"/>
      <c r="AI253" s="208"/>
      <c r="AJ253" s="208"/>
      <c r="AK253" s="208"/>
      <c r="AL253" s="208"/>
      <c r="AM253" s="208"/>
      <c r="AN253" s="208"/>
      <c r="AO253" s="208"/>
      <c r="AP253" s="208"/>
      <c r="AQ253" s="208"/>
      <c r="AR253" s="208"/>
      <c r="AS253" s="208"/>
      <c r="AT253" s="208"/>
      <c r="AU253" s="208"/>
      <c r="AV253" s="208"/>
      <c r="AW253" s="208"/>
      <c r="AX253" s="208"/>
      <c r="AY253" s="208"/>
      <c r="AZ253" s="208"/>
      <c r="BA253" s="208"/>
      <c r="BB253" s="208"/>
      <c r="BC253" s="208"/>
      <c r="BD253" s="208"/>
      <c r="BE253" s="208"/>
      <c r="BF253" s="208"/>
      <c r="BG253" s="208"/>
      <c r="BH253" s="208"/>
    </row>
    <row r="254" spans="1:60" outlineLevel="1">
      <c r="A254" s="229">
        <v>47</v>
      </c>
      <c r="B254" s="230" t="s">
        <v>338</v>
      </c>
      <c r="C254" s="244" t="s">
        <v>339</v>
      </c>
      <c r="D254" s="231" t="s">
        <v>251</v>
      </c>
      <c r="E254" s="232">
        <v>14.450000000000001</v>
      </c>
      <c r="F254" s="233"/>
      <c r="G254" s="234">
        <f>ROUND(E254*F254,2)</f>
        <v>0</v>
      </c>
      <c r="H254" s="233"/>
      <c r="I254" s="234">
        <f>ROUND(E254*H254,2)</f>
        <v>0</v>
      </c>
      <c r="J254" s="233"/>
      <c r="K254" s="234">
        <f>ROUND(E254*J254,2)</f>
        <v>0</v>
      </c>
      <c r="L254" s="234">
        <v>21</v>
      </c>
      <c r="M254" s="234">
        <f>G254*(1+L254/100)</f>
        <v>0</v>
      </c>
      <c r="N254" s="234">
        <v>1.3000000000000002E-4</v>
      </c>
      <c r="O254" s="234">
        <f>ROUND(E254*N254,2)</f>
        <v>0</v>
      </c>
      <c r="P254" s="234">
        <v>0</v>
      </c>
      <c r="Q254" s="234">
        <f>ROUND(E254*P254,2)</f>
        <v>0</v>
      </c>
      <c r="R254" s="234" t="s">
        <v>333</v>
      </c>
      <c r="S254" s="234" t="s">
        <v>137</v>
      </c>
      <c r="T254" s="235" t="s">
        <v>137</v>
      </c>
      <c r="U254" s="218">
        <v>0.12000000000000001</v>
      </c>
      <c r="V254" s="218">
        <f>ROUND(E254*U254,2)</f>
        <v>1.73</v>
      </c>
      <c r="W254" s="218"/>
      <c r="X254" s="208"/>
      <c r="Y254" s="208"/>
      <c r="Z254" s="208"/>
      <c r="AA254" s="208"/>
      <c r="AB254" s="208"/>
      <c r="AC254" s="208"/>
      <c r="AD254" s="208"/>
      <c r="AE254" s="208"/>
      <c r="AF254" s="208"/>
      <c r="AG254" s="208" t="s">
        <v>340</v>
      </c>
      <c r="AH254" s="208"/>
      <c r="AI254" s="208"/>
      <c r="AJ254" s="208"/>
      <c r="AK254" s="208"/>
      <c r="AL254" s="208"/>
      <c r="AM254" s="208"/>
      <c r="AN254" s="208"/>
      <c r="AO254" s="208"/>
      <c r="AP254" s="208"/>
      <c r="AQ254" s="208"/>
      <c r="AR254" s="208"/>
      <c r="AS254" s="208"/>
      <c r="AT254" s="208"/>
      <c r="AU254" s="208"/>
      <c r="AV254" s="208"/>
      <c r="AW254" s="208"/>
      <c r="AX254" s="208"/>
      <c r="AY254" s="208"/>
      <c r="AZ254" s="208"/>
      <c r="BA254" s="208"/>
      <c r="BB254" s="208"/>
      <c r="BC254" s="208"/>
      <c r="BD254" s="208"/>
      <c r="BE254" s="208"/>
      <c r="BF254" s="208"/>
      <c r="BG254" s="208"/>
      <c r="BH254" s="208"/>
    </row>
    <row r="255" spans="1:60" outlineLevel="1">
      <c r="A255" s="215"/>
      <c r="B255" s="216"/>
      <c r="C255" s="245" t="s">
        <v>341</v>
      </c>
      <c r="D255" s="220"/>
      <c r="E255" s="221">
        <v>9.4</v>
      </c>
      <c r="F255" s="218"/>
      <c r="G255" s="218"/>
      <c r="H255" s="218"/>
      <c r="I255" s="218"/>
      <c r="J255" s="218"/>
      <c r="K255" s="218"/>
      <c r="L255" s="218"/>
      <c r="M255" s="218"/>
      <c r="N255" s="218"/>
      <c r="O255" s="218"/>
      <c r="P255" s="218"/>
      <c r="Q255" s="218"/>
      <c r="R255" s="218"/>
      <c r="S255" s="218"/>
      <c r="T255" s="218"/>
      <c r="U255" s="218"/>
      <c r="V255" s="218"/>
      <c r="W255" s="218"/>
      <c r="X255" s="208"/>
      <c r="Y255" s="208"/>
      <c r="Z255" s="208"/>
      <c r="AA255" s="208"/>
      <c r="AB255" s="208"/>
      <c r="AC255" s="208"/>
      <c r="AD255" s="208"/>
      <c r="AE255" s="208"/>
      <c r="AF255" s="208"/>
      <c r="AG255" s="208" t="s">
        <v>140</v>
      </c>
      <c r="AH255" s="208">
        <v>0</v>
      </c>
      <c r="AI255" s="208"/>
      <c r="AJ255" s="208"/>
      <c r="AK255" s="208"/>
      <c r="AL255" s="208"/>
      <c r="AM255" s="208"/>
      <c r="AN255" s="208"/>
      <c r="AO255" s="208"/>
      <c r="AP255" s="208"/>
      <c r="AQ255" s="208"/>
      <c r="AR255" s="208"/>
      <c r="AS255" s="208"/>
      <c r="AT255" s="208"/>
      <c r="AU255" s="208"/>
      <c r="AV255" s="208"/>
      <c r="AW255" s="208"/>
      <c r="AX255" s="208"/>
      <c r="AY255" s="208"/>
      <c r="AZ255" s="208"/>
      <c r="BA255" s="208"/>
      <c r="BB255" s="208"/>
      <c r="BC255" s="208"/>
      <c r="BD255" s="208"/>
      <c r="BE255" s="208"/>
      <c r="BF255" s="208"/>
      <c r="BG255" s="208"/>
      <c r="BH255" s="208"/>
    </row>
    <row r="256" spans="1:60" outlineLevel="1">
      <c r="A256" s="215"/>
      <c r="B256" s="216"/>
      <c r="C256" s="245" t="s">
        <v>342</v>
      </c>
      <c r="D256" s="220"/>
      <c r="E256" s="221">
        <v>5.0500000000000007</v>
      </c>
      <c r="F256" s="218"/>
      <c r="G256" s="218"/>
      <c r="H256" s="218"/>
      <c r="I256" s="218"/>
      <c r="J256" s="218"/>
      <c r="K256" s="218"/>
      <c r="L256" s="218"/>
      <c r="M256" s="218"/>
      <c r="N256" s="218"/>
      <c r="O256" s="218"/>
      <c r="P256" s="218"/>
      <c r="Q256" s="218"/>
      <c r="R256" s="218"/>
      <c r="S256" s="218"/>
      <c r="T256" s="218"/>
      <c r="U256" s="218"/>
      <c r="V256" s="218"/>
      <c r="W256" s="218"/>
      <c r="X256" s="208"/>
      <c r="Y256" s="208"/>
      <c r="Z256" s="208"/>
      <c r="AA256" s="208"/>
      <c r="AB256" s="208"/>
      <c r="AC256" s="208"/>
      <c r="AD256" s="208"/>
      <c r="AE256" s="208"/>
      <c r="AF256" s="208"/>
      <c r="AG256" s="208" t="s">
        <v>140</v>
      </c>
      <c r="AH256" s="208">
        <v>0</v>
      </c>
      <c r="AI256" s="208"/>
      <c r="AJ256" s="208"/>
      <c r="AK256" s="208"/>
      <c r="AL256" s="208"/>
      <c r="AM256" s="208"/>
      <c r="AN256" s="208"/>
      <c r="AO256" s="208"/>
      <c r="AP256" s="208"/>
      <c r="AQ256" s="208"/>
      <c r="AR256" s="208"/>
      <c r="AS256" s="208"/>
      <c r="AT256" s="208"/>
      <c r="AU256" s="208"/>
      <c r="AV256" s="208"/>
      <c r="AW256" s="208"/>
      <c r="AX256" s="208"/>
      <c r="AY256" s="208"/>
      <c r="AZ256" s="208"/>
      <c r="BA256" s="208"/>
      <c r="BB256" s="208"/>
      <c r="BC256" s="208"/>
      <c r="BD256" s="208"/>
      <c r="BE256" s="208"/>
      <c r="BF256" s="208"/>
      <c r="BG256" s="208"/>
      <c r="BH256" s="208"/>
    </row>
    <row r="257" spans="1:60" outlineLevel="1">
      <c r="A257" s="215"/>
      <c r="B257" s="216"/>
      <c r="C257" s="246"/>
      <c r="D257" s="237"/>
      <c r="E257" s="237"/>
      <c r="F257" s="237"/>
      <c r="G257" s="237"/>
      <c r="H257" s="218"/>
      <c r="I257" s="218"/>
      <c r="J257" s="218"/>
      <c r="K257" s="218"/>
      <c r="L257" s="218"/>
      <c r="M257" s="218"/>
      <c r="N257" s="218"/>
      <c r="O257" s="218"/>
      <c r="P257" s="218"/>
      <c r="Q257" s="218"/>
      <c r="R257" s="218"/>
      <c r="S257" s="218"/>
      <c r="T257" s="218"/>
      <c r="U257" s="218"/>
      <c r="V257" s="218"/>
      <c r="W257" s="218"/>
      <c r="X257" s="208"/>
      <c r="Y257" s="208"/>
      <c r="Z257" s="208"/>
      <c r="AA257" s="208"/>
      <c r="AB257" s="208"/>
      <c r="AC257" s="208"/>
      <c r="AD257" s="208"/>
      <c r="AE257" s="208"/>
      <c r="AF257" s="208"/>
      <c r="AG257" s="208" t="s">
        <v>142</v>
      </c>
      <c r="AH257" s="208"/>
      <c r="AI257" s="208"/>
      <c r="AJ257" s="208"/>
      <c r="AK257" s="208"/>
      <c r="AL257" s="208"/>
      <c r="AM257" s="208"/>
      <c r="AN257" s="208"/>
      <c r="AO257" s="208"/>
      <c r="AP257" s="208"/>
      <c r="AQ257" s="208"/>
      <c r="AR257" s="208"/>
      <c r="AS257" s="208"/>
      <c r="AT257" s="208"/>
      <c r="AU257" s="208"/>
      <c r="AV257" s="208"/>
      <c r="AW257" s="208"/>
      <c r="AX257" s="208"/>
      <c r="AY257" s="208"/>
      <c r="AZ257" s="208"/>
      <c r="BA257" s="208"/>
      <c r="BB257" s="208"/>
      <c r="BC257" s="208"/>
      <c r="BD257" s="208"/>
      <c r="BE257" s="208"/>
      <c r="BF257" s="208"/>
      <c r="BG257" s="208"/>
      <c r="BH257" s="208"/>
    </row>
    <row r="258" spans="1:60" outlineLevel="1">
      <c r="A258" s="229">
        <v>48</v>
      </c>
      <c r="B258" s="230" t="s">
        <v>343</v>
      </c>
      <c r="C258" s="244" t="s">
        <v>344</v>
      </c>
      <c r="D258" s="231" t="s">
        <v>145</v>
      </c>
      <c r="E258" s="232">
        <v>11.352</v>
      </c>
      <c r="F258" s="233"/>
      <c r="G258" s="234">
        <f>ROUND(E258*F258,2)</f>
        <v>0</v>
      </c>
      <c r="H258" s="233"/>
      <c r="I258" s="234">
        <f>ROUND(E258*H258,2)</f>
        <v>0</v>
      </c>
      <c r="J258" s="233"/>
      <c r="K258" s="234">
        <f>ROUND(E258*J258,2)</f>
        <v>0</v>
      </c>
      <c r="L258" s="234">
        <v>21</v>
      </c>
      <c r="M258" s="234">
        <f>G258*(1+L258/100)</f>
        <v>0</v>
      </c>
      <c r="N258" s="234">
        <v>0</v>
      </c>
      <c r="O258" s="234">
        <f>ROUND(E258*N258,2)</f>
        <v>0</v>
      </c>
      <c r="P258" s="234">
        <v>0</v>
      </c>
      <c r="Q258" s="234">
        <f>ROUND(E258*P258,2)</f>
        <v>0</v>
      </c>
      <c r="R258" s="234"/>
      <c r="S258" s="234" t="s">
        <v>172</v>
      </c>
      <c r="T258" s="235" t="s">
        <v>173</v>
      </c>
      <c r="U258" s="218">
        <v>0</v>
      </c>
      <c r="V258" s="218">
        <f>ROUND(E258*U258,2)</f>
        <v>0</v>
      </c>
      <c r="W258" s="218"/>
      <c r="X258" s="208"/>
      <c r="Y258" s="208"/>
      <c r="Z258" s="208"/>
      <c r="AA258" s="208"/>
      <c r="AB258" s="208"/>
      <c r="AC258" s="208"/>
      <c r="AD258" s="208"/>
      <c r="AE258" s="208"/>
      <c r="AF258" s="208"/>
      <c r="AG258" s="208" t="s">
        <v>277</v>
      </c>
      <c r="AH258" s="208"/>
      <c r="AI258" s="208"/>
      <c r="AJ258" s="208"/>
      <c r="AK258" s="208"/>
      <c r="AL258" s="208"/>
      <c r="AM258" s="208"/>
      <c r="AN258" s="208"/>
      <c r="AO258" s="208"/>
      <c r="AP258" s="208"/>
      <c r="AQ258" s="208"/>
      <c r="AR258" s="208"/>
      <c r="AS258" s="208"/>
      <c r="AT258" s="208"/>
      <c r="AU258" s="208"/>
      <c r="AV258" s="208"/>
      <c r="AW258" s="208"/>
      <c r="AX258" s="208"/>
      <c r="AY258" s="208"/>
      <c r="AZ258" s="208"/>
      <c r="BA258" s="208"/>
      <c r="BB258" s="208"/>
      <c r="BC258" s="208"/>
      <c r="BD258" s="208"/>
      <c r="BE258" s="208"/>
      <c r="BF258" s="208"/>
      <c r="BG258" s="208"/>
      <c r="BH258" s="208"/>
    </row>
    <row r="259" spans="1:60" outlineLevel="1">
      <c r="A259" s="215"/>
      <c r="B259" s="216"/>
      <c r="C259" s="245" t="s">
        <v>345</v>
      </c>
      <c r="D259" s="220"/>
      <c r="E259" s="221">
        <v>8.1000000000000014</v>
      </c>
      <c r="F259" s="218"/>
      <c r="G259" s="218"/>
      <c r="H259" s="218"/>
      <c r="I259" s="218"/>
      <c r="J259" s="218"/>
      <c r="K259" s="218"/>
      <c r="L259" s="218"/>
      <c r="M259" s="218"/>
      <c r="N259" s="218"/>
      <c r="O259" s="218"/>
      <c r="P259" s="218"/>
      <c r="Q259" s="218"/>
      <c r="R259" s="218"/>
      <c r="S259" s="218"/>
      <c r="T259" s="218"/>
      <c r="U259" s="218"/>
      <c r="V259" s="218"/>
      <c r="W259" s="218"/>
      <c r="X259" s="208"/>
      <c r="Y259" s="208"/>
      <c r="Z259" s="208"/>
      <c r="AA259" s="208"/>
      <c r="AB259" s="208"/>
      <c r="AC259" s="208"/>
      <c r="AD259" s="208"/>
      <c r="AE259" s="208"/>
      <c r="AF259" s="208"/>
      <c r="AG259" s="208" t="s">
        <v>140</v>
      </c>
      <c r="AH259" s="208">
        <v>0</v>
      </c>
      <c r="AI259" s="208"/>
      <c r="AJ259" s="208"/>
      <c r="AK259" s="208"/>
      <c r="AL259" s="208"/>
      <c r="AM259" s="208"/>
      <c r="AN259" s="208"/>
      <c r="AO259" s="208"/>
      <c r="AP259" s="208"/>
      <c r="AQ259" s="208"/>
      <c r="AR259" s="208"/>
      <c r="AS259" s="208"/>
      <c r="AT259" s="208"/>
      <c r="AU259" s="208"/>
      <c r="AV259" s="208"/>
      <c r="AW259" s="208"/>
      <c r="AX259" s="208"/>
      <c r="AY259" s="208"/>
      <c r="AZ259" s="208"/>
      <c r="BA259" s="208"/>
      <c r="BB259" s="208"/>
      <c r="BC259" s="208"/>
      <c r="BD259" s="208"/>
      <c r="BE259" s="208"/>
      <c r="BF259" s="208"/>
      <c r="BG259" s="208"/>
      <c r="BH259" s="208"/>
    </row>
    <row r="260" spans="1:60" outlineLevel="1">
      <c r="A260" s="215"/>
      <c r="B260" s="216"/>
      <c r="C260" s="245" t="s">
        <v>346</v>
      </c>
      <c r="D260" s="220"/>
      <c r="E260" s="221">
        <v>3.2600000000000002</v>
      </c>
      <c r="F260" s="218"/>
      <c r="G260" s="218"/>
      <c r="H260" s="218"/>
      <c r="I260" s="218"/>
      <c r="J260" s="218"/>
      <c r="K260" s="218"/>
      <c r="L260" s="218"/>
      <c r="M260" s="218"/>
      <c r="N260" s="218"/>
      <c r="O260" s="218"/>
      <c r="P260" s="218"/>
      <c r="Q260" s="218"/>
      <c r="R260" s="218"/>
      <c r="S260" s="218"/>
      <c r="T260" s="218"/>
      <c r="U260" s="218"/>
      <c r="V260" s="218"/>
      <c r="W260" s="218"/>
      <c r="X260" s="208"/>
      <c r="Y260" s="208"/>
      <c r="Z260" s="208"/>
      <c r="AA260" s="208"/>
      <c r="AB260" s="208"/>
      <c r="AC260" s="208"/>
      <c r="AD260" s="208"/>
      <c r="AE260" s="208"/>
      <c r="AF260" s="208"/>
      <c r="AG260" s="208" t="s">
        <v>140</v>
      </c>
      <c r="AH260" s="208">
        <v>0</v>
      </c>
      <c r="AI260" s="208"/>
      <c r="AJ260" s="208"/>
      <c r="AK260" s="208"/>
      <c r="AL260" s="208"/>
      <c r="AM260" s="208"/>
      <c r="AN260" s="208"/>
      <c r="AO260" s="208"/>
      <c r="AP260" s="208"/>
      <c r="AQ260" s="208"/>
      <c r="AR260" s="208"/>
      <c r="AS260" s="208"/>
      <c r="AT260" s="208"/>
      <c r="AU260" s="208"/>
      <c r="AV260" s="208"/>
      <c r="AW260" s="208"/>
      <c r="AX260" s="208"/>
      <c r="AY260" s="208"/>
      <c r="AZ260" s="208"/>
      <c r="BA260" s="208"/>
      <c r="BB260" s="208"/>
      <c r="BC260" s="208"/>
      <c r="BD260" s="208"/>
      <c r="BE260" s="208"/>
      <c r="BF260" s="208"/>
      <c r="BG260" s="208"/>
      <c r="BH260" s="208"/>
    </row>
    <row r="261" spans="1:60" outlineLevel="1">
      <c r="A261" s="215"/>
      <c r="B261" s="216"/>
      <c r="C261" s="246"/>
      <c r="D261" s="237"/>
      <c r="E261" s="237"/>
      <c r="F261" s="237"/>
      <c r="G261" s="237"/>
      <c r="H261" s="218"/>
      <c r="I261" s="218"/>
      <c r="J261" s="218"/>
      <c r="K261" s="218"/>
      <c r="L261" s="218"/>
      <c r="M261" s="218"/>
      <c r="N261" s="218"/>
      <c r="O261" s="218"/>
      <c r="P261" s="218"/>
      <c r="Q261" s="218"/>
      <c r="R261" s="218"/>
      <c r="S261" s="218"/>
      <c r="T261" s="218"/>
      <c r="U261" s="218"/>
      <c r="V261" s="218"/>
      <c r="W261" s="218"/>
      <c r="X261" s="208"/>
      <c r="Y261" s="208"/>
      <c r="Z261" s="208"/>
      <c r="AA261" s="208"/>
      <c r="AB261" s="208"/>
      <c r="AC261" s="208"/>
      <c r="AD261" s="208"/>
      <c r="AE261" s="208"/>
      <c r="AF261" s="208"/>
      <c r="AG261" s="208" t="s">
        <v>142</v>
      </c>
      <c r="AH261" s="208"/>
      <c r="AI261" s="208"/>
      <c r="AJ261" s="208"/>
      <c r="AK261" s="208"/>
      <c r="AL261" s="208"/>
      <c r="AM261" s="208"/>
      <c r="AN261" s="208"/>
      <c r="AO261" s="208"/>
      <c r="AP261" s="208"/>
      <c r="AQ261" s="208"/>
      <c r="AR261" s="208"/>
      <c r="AS261" s="208"/>
      <c r="AT261" s="208"/>
      <c r="AU261" s="208"/>
      <c r="AV261" s="208"/>
      <c r="AW261" s="208"/>
      <c r="AX261" s="208"/>
      <c r="AY261" s="208"/>
      <c r="AZ261" s="208"/>
      <c r="BA261" s="208"/>
      <c r="BB261" s="208"/>
      <c r="BC261" s="208"/>
      <c r="BD261" s="208"/>
      <c r="BE261" s="208"/>
      <c r="BF261" s="208"/>
      <c r="BG261" s="208"/>
      <c r="BH261" s="208"/>
    </row>
    <row r="262" spans="1:60" outlineLevel="1">
      <c r="A262" s="215">
        <v>49</v>
      </c>
      <c r="B262" s="216" t="s">
        <v>347</v>
      </c>
      <c r="C262" s="248" t="s">
        <v>348</v>
      </c>
      <c r="D262" s="217" t="s">
        <v>0</v>
      </c>
      <c r="E262" s="236"/>
      <c r="F262" s="219"/>
      <c r="G262" s="218">
        <f>ROUND(E262*F262,2)</f>
        <v>0</v>
      </c>
      <c r="H262" s="219"/>
      <c r="I262" s="218">
        <f>ROUND(E262*H262,2)</f>
        <v>0</v>
      </c>
      <c r="J262" s="219"/>
      <c r="K262" s="218">
        <f>ROUND(E262*J262,2)</f>
        <v>0</v>
      </c>
      <c r="L262" s="218">
        <v>21</v>
      </c>
      <c r="M262" s="218">
        <f>G262*(1+L262/100)</f>
        <v>0</v>
      </c>
      <c r="N262" s="218">
        <v>0</v>
      </c>
      <c r="O262" s="218">
        <f>ROUND(E262*N262,2)</f>
        <v>0</v>
      </c>
      <c r="P262" s="218">
        <v>0</v>
      </c>
      <c r="Q262" s="218">
        <f>ROUND(E262*P262,2)</f>
        <v>0</v>
      </c>
      <c r="R262" s="218" t="s">
        <v>333</v>
      </c>
      <c r="S262" s="218" t="s">
        <v>137</v>
      </c>
      <c r="T262" s="218" t="s">
        <v>137</v>
      </c>
      <c r="U262" s="218">
        <v>0</v>
      </c>
      <c r="V262" s="218">
        <f>ROUND(E262*U262,2)</f>
        <v>0</v>
      </c>
      <c r="W262" s="218"/>
      <c r="X262" s="208"/>
      <c r="Y262" s="208"/>
      <c r="Z262" s="208"/>
      <c r="AA262" s="208"/>
      <c r="AB262" s="208"/>
      <c r="AC262" s="208"/>
      <c r="AD262" s="208"/>
      <c r="AE262" s="208"/>
      <c r="AF262" s="208"/>
      <c r="AG262" s="208" t="s">
        <v>272</v>
      </c>
      <c r="AH262" s="208"/>
      <c r="AI262" s="208"/>
      <c r="AJ262" s="208"/>
      <c r="AK262" s="208"/>
      <c r="AL262" s="208"/>
      <c r="AM262" s="208"/>
      <c r="AN262" s="208"/>
      <c r="AO262" s="208"/>
      <c r="AP262" s="208"/>
      <c r="AQ262" s="208"/>
      <c r="AR262" s="208"/>
      <c r="AS262" s="208"/>
      <c r="AT262" s="208"/>
      <c r="AU262" s="208"/>
      <c r="AV262" s="208"/>
      <c r="AW262" s="208"/>
      <c r="AX262" s="208"/>
      <c r="AY262" s="208"/>
      <c r="AZ262" s="208"/>
      <c r="BA262" s="208"/>
      <c r="BB262" s="208"/>
      <c r="BC262" s="208"/>
      <c r="BD262" s="208"/>
      <c r="BE262" s="208"/>
      <c r="BF262" s="208"/>
      <c r="BG262" s="208"/>
      <c r="BH262" s="208"/>
    </row>
    <row r="263" spans="1:60" outlineLevel="1">
      <c r="A263" s="215"/>
      <c r="B263" s="216"/>
      <c r="C263" s="246"/>
      <c r="D263" s="237"/>
      <c r="E263" s="237"/>
      <c r="F263" s="237"/>
      <c r="G263" s="237"/>
      <c r="H263" s="218"/>
      <c r="I263" s="218"/>
      <c r="J263" s="218"/>
      <c r="K263" s="218"/>
      <c r="L263" s="218"/>
      <c r="M263" s="218"/>
      <c r="N263" s="218"/>
      <c r="O263" s="218"/>
      <c r="P263" s="218"/>
      <c r="Q263" s="218"/>
      <c r="R263" s="218"/>
      <c r="S263" s="218"/>
      <c r="T263" s="218"/>
      <c r="U263" s="218"/>
      <c r="V263" s="218"/>
      <c r="W263" s="218"/>
      <c r="X263" s="208"/>
      <c r="Y263" s="208"/>
      <c r="Z263" s="208"/>
      <c r="AA263" s="208"/>
      <c r="AB263" s="208"/>
      <c r="AC263" s="208"/>
      <c r="AD263" s="208"/>
      <c r="AE263" s="208"/>
      <c r="AF263" s="208"/>
      <c r="AG263" s="208" t="s">
        <v>142</v>
      </c>
      <c r="AH263" s="208"/>
      <c r="AI263" s="208"/>
      <c r="AJ263" s="208"/>
      <c r="AK263" s="208"/>
      <c r="AL263" s="208"/>
      <c r="AM263" s="208"/>
      <c r="AN263" s="208"/>
      <c r="AO263" s="208"/>
      <c r="AP263" s="208"/>
      <c r="AQ263" s="208"/>
      <c r="AR263" s="208"/>
      <c r="AS263" s="208"/>
      <c r="AT263" s="208"/>
      <c r="AU263" s="208"/>
      <c r="AV263" s="208"/>
      <c r="AW263" s="208"/>
      <c r="AX263" s="208"/>
      <c r="AY263" s="208"/>
      <c r="AZ263" s="208"/>
      <c r="BA263" s="208"/>
      <c r="BB263" s="208"/>
      <c r="BC263" s="208"/>
      <c r="BD263" s="208"/>
      <c r="BE263" s="208"/>
      <c r="BF263" s="208"/>
      <c r="BG263" s="208"/>
      <c r="BH263" s="208"/>
    </row>
    <row r="264" spans="1:60">
      <c r="A264" s="223" t="s">
        <v>131</v>
      </c>
      <c r="B264" s="224" t="s">
        <v>95</v>
      </c>
      <c r="C264" s="243" t="s">
        <v>96</v>
      </c>
      <c r="D264" s="225"/>
      <c r="E264" s="226"/>
      <c r="F264" s="227"/>
      <c r="G264" s="227">
        <f>SUMIF(AG265:AG299,"&lt;&gt;NOR",G265:G299)</f>
        <v>0</v>
      </c>
      <c r="H264" s="227"/>
      <c r="I264" s="227">
        <f>SUM(I265:I299)</f>
        <v>0</v>
      </c>
      <c r="J264" s="227"/>
      <c r="K264" s="227">
        <f>SUM(K265:K299)</f>
        <v>0</v>
      </c>
      <c r="L264" s="227"/>
      <c r="M264" s="227">
        <f>SUM(M265:M299)</f>
        <v>0</v>
      </c>
      <c r="N264" s="227"/>
      <c r="O264" s="227">
        <f>SUM(O265:O299)</f>
        <v>0.21000000000000002</v>
      </c>
      <c r="P264" s="227"/>
      <c r="Q264" s="227">
        <f>SUM(Q265:Q299)</f>
        <v>0</v>
      </c>
      <c r="R264" s="227"/>
      <c r="S264" s="227"/>
      <c r="T264" s="228"/>
      <c r="U264" s="222"/>
      <c r="V264" s="222">
        <f>SUM(V265:V299)</f>
        <v>103.92</v>
      </c>
      <c r="W264" s="222"/>
      <c r="AG264" t="s">
        <v>132</v>
      </c>
    </row>
    <row r="265" spans="1:60" outlineLevel="1">
      <c r="A265" s="229">
        <v>50</v>
      </c>
      <c r="B265" s="230" t="s">
        <v>349</v>
      </c>
      <c r="C265" s="244" t="s">
        <v>350</v>
      </c>
      <c r="D265" s="231" t="s">
        <v>145</v>
      </c>
      <c r="E265" s="232">
        <v>535.33390000000009</v>
      </c>
      <c r="F265" s="233"/>
      <c r="G265" s="234">
        <f>ROUND(E265*F265,2)</f>
        <v>0</v>
      </c>
      <c r="H265" s="233"/>
      <c r="I265" s="234">
        <f>ROUND(E265*H265,2)</f>
        <v>0</v>
      </c>
      <c r="J265" s="233"/>
      <c r="K265" s="234">
        <f>ROUND(E265*J265,2)</f>
        <v>0</v>
      </c>
      <c r="L265" s="234">
        <v>21</v>
      </c>
      <c r="M265" s="234">
        <f>G265*(1+L265/100)</f>
        <v>0</v>
      </c>
      <c r="N265" s="234">
        <v>7.0000000000000007E-5</v>
      </c>
      <c r="O265" s="234">
        <f>ROUND(E265*N265,2)</f>
        <v>0.04</v>
      </c>
      <c r="P265" s="234">
        <v>0</v>
      </c>
      <c r="Q265" s="234">
        <f>ROUND(E265*P265,2)</f>
        <v>0</v>
      </c>
      <c r="R265" s="234" t="s">
        <v>351</v>
      </c>
      <c r="S265" s="234" t="s">
        <v>137</v>
      </c>
      <c r="T265" s="235" t="s">
        <v>137</v>
      </c>
      <c r="U265" s="218">
        <v>3.2480000000000002E-2</v>
      </c>
      <c r="V265" s="218">
        <f>ROUND(E265*U265,2)</f>
        <v>17.39</v>
      </c>
      <c r="W265" s="218"/>
      <c r="X265" s="208"/>
      <c r="Y265" s="208"/>
      <c r="Z265" s="208"/>
      <c r="AA265" s="208"/>
      <c r="AB265" s="208"/>
      <c r="AC265" s="208"/>
      <c r="AD265" s="208"/>
      <c r="AE265" s="208"/>
      <c r="AF265" s="208"/>
      <c r="AG265" s="208" t="s">
        <v>277</v>
      </c>
      <c r="AH265" s="208"/>
      <c r="AI265" s="208"/>
      <c r="AJ265" s="208"/>
      <c r="AK265" s="208"/>
      <c r="AL265" s="208"/>
      <c r="AM265" s="208"/>
      <c r="AN265" s="208"/>
      <c r="AO265" s="208"/>
      <c r="AP265" s="208"/>
      <c r="AQ265" s="208"/>
      <c r="AR265" s="208"/>
      <c r="AS265" s="208"/>
      <c r="AT265" s="208"/>
      <c r="AU265" s="208"/>
      <c r="AV265" s="208"/>
      <c r="AW265" s="208"/>
      <c r="AX265" s="208"/>
      <c r="AY265" s="208"/>
      <c r="AZ265" s="208"/>
      <c r="BA265" s="208"/>
      <c r="BB265" s="208"/>
      <c r="BC265" s="208"/>
      <c r="BD265" s="208"/>
      <c r="BE265" s="208"/>
      <c r="BF265" s="208"/>
      <c r="BG265" s="208"/>
      <c r="BH265" s="208"/>
    </row>
    <row r="266" spans="1:60" outlineLevel="1">
      <c r="A266" s="215"/>
      <c r="B266" s="216"/>
      <c r="C266" s="245" t="s">
        <v>352</v>
      </c>
      <c r="D266" s="220"/>
      <c r="E266" s="221"/>
      <c r="F266" s="218"/>
      <c r="G266" s="218"/>
      <c r="H266" s="218"/>
      <c r="I266" s="218"/>
      <c r="J266" s="218"/>
      <c r="K266" s="218"/>
      <c r="L266" s="218"/>
      <c r="M266" s="218"/>
      <c r="N266" s="218"/>
      <c r="O266" s="218"/>
      <c r="P266" s="218"/>
      <c r="Q266" s="218"/>
      <c r="R266" s="218"/>
      <c r="S266" s="218"/>
      <c r="T266" s="218"/>
      <c r="U266" s="218"/>
      <c r="V266" s="218"/>
      <c r="W266" s="218"/>
      <c r="X266" s="208"/>
      <c r="Y266" s="208"/>
      <c r="Z266" s="208"/>
      <c r="AA266" s="208"/>
      <c r="AB266" s="208"/>
      <c r="AC266" s="208"/>
      <c r="AD266" s="208"/>
      <c r="AE266" s="208"/>
      <c r="AF266" s="208"/>
      <c r="AG266" s="208" t="s">
        <v>140</v>
      </c>
      <c r="AH266" s="208">
        <v>0</v>
      </c>
      <c r="AI266" s="208"/>
      <c r="AJ266" s="208"/>
      <c r="AK266" s="208"/>
      <c r="AL266" s="208"/>
      <c r="AM266" s="208"/>
      <c r="AN266" s="208"/>
      <c r="AO266" s="208"/>
      <c r="AP266" s="208"/>
      <c r="AQ266" s="208"/>
      <c r="AR266" s="208"/>
      <c r="AS266" s="208"/>
      <c r="AT266" s="208"/>
      <c r="AU266" s="208"/>
      <c r="AV266" s="208"/>
      <c r="AW266" s="208"/>
      <c r="AX266" s="208"/>
      <c r="AY266" s="208"/>
      <c r="AZ266" s="208"/>
      <c r="BA266" s="208"/>
      <c r="BB266" s="208"/>
      <c r="BC266" s="208"/>
      <c r="BD266" s="208"/>
      <c r="BE266" s="208"/>
      <c r="BF266" s="208"/>
      <c r="BG266" s="208"/>
      <c r="BH266" s="208"/>
    </row>
    <row r="267" spans="1:60" outlineLevel="1">
      <c r="A267" s="215"/>
      <c r="B267" s="216"/>
      <c r="C267" s="245" t="s">
        <v>263</v>
      </c>
      <c r="D267" s="220"/>
      <c r="E267" s="221">
        <v>91.84</v>
      </c>
      <c r="F267" s="218"/>
      <c r="G267" s="218"/>
      <c r="H267" s="218"/>
      <c r="I267" s="218"/>
      <c r="J267" s="218"/>
      <c r="K267" s="218"/>
      <c r="L267" s="218"/>
      <c r="M267" s="218"/>
      <c r="N267" s="218"/>
      <c r="O267" s="218"/>
      <c r="P267" s="218"/>
      <c r="Q267" s="218"/>
      <c r="R267" s="218"/>
      <c r="S267" s="218"/>
      <c r="T267" s="218"/>
      <c r="U267" s="218"/>
      <c r="V267" s="218"/>
      <c r="W267" s="218"/>
      <c r="X267" s="208"/>
      <c r="Y267" s="208"/>
      <c r="Z267" s="208"/>
      <c r="AA267" s="208"/>
      <c r="AB267" s="208"/>
      <c r="AC267" s="208"/>
      <c r="AD267" s="208"/>
      <c r="AE267" s="208"/>
      <c r="AF267" s="208"/>
      <c r="AG267" s="208" t="s">
        <v>140</v>
      </c>
      <c r="AH267" s="208">
        <v>0</v>
      </c>
      <c r="AI267" s="208"/>
      <c r="AJ267" s="208"/>
      <c r="AK267" s="208"/>
      <c r="AL267" s="208"/>
      <c r="AM267" s="208"/>
      <c r="AN267" s="208"/>
      <c r="AO267" s="208"/>
      <c r="AP267" s="208"/>
      <c r="AQ267" s="208"/>
      <c r="AR267" s="208"/>
      <c r="AS267" s="208"/>
      <c r="AT267" s="208"/>
      <c r="AU267" s="208"/>
      <c r="AV267" s="208"/>
      <c r="AW267" s="208"/>
      <c r="AX267" s="208"/>
      <c r="AY267" s="208"/>
      <c r="AZ267" s="208"/>
      <c r="BA267" s="208"/>
      <c r="BB267" s="208"/>
      <c r="BC267" s="208"/>
      <c r="BD267" s="208"/>
      <c r="BE267" s="208"/>
      <c r="BF267" s="208"/>
      <c r="BG267" s="208"/>
      <c r="BH267" s="208"/>
    </row>
    <row r="268" spans="1:60" outlineLevel="1">
      <c r="A268" s="215"/>
      <c r="B268" s="216"/>
      <c r="C268" s="245" t="s">
        <v>199</v>
      </c>
      <c r="D268" s="220"/>
      <c r="E268" s="221">
        <v>22.48</v>
      </c>
      <c r="F268" s="218"/>
      <c r="G268" s="218"/>
      <c r="H268" s="218"/>
      <c r="I268" s="218"/>
      <c r="J268" s="218"/>
      <c r="K268" s="218"/>
      <c r="L268" s="218"/>
      <c r="M268" s="218"/>
      <c r="N268" s="218"/>
      <c r="O268" s="218"/>
      <c r="P268" s="218"/>
      <c r="Q268" s="218"/>
      <c r="R268" s="218"/>
      <c r="S268" s="218"/>
      <c r="T268" s="218"/>
      <c r="U268" s="218"/>
      <c r="V268" s="218"/>
      <c r="W268" s="218"/>
      <c r="X268" s="208"/>
      <c r="Y268" s="208"/>
      <c r="Z268" s="208"/>
      <c r="AA268" s="208"/>
      <c r="AB268" s="208"/>
      <c r="AC268" s="208"/>
      <c r="AD268" s="208"/>
      <c r="AE268" s="208"/>
      <c r="AF268" s="208"/>
      <c r="AG268" s="208" t="s">
        <v>140</v>
      </c>
      <c r="AH268" s="208">
        <v>0</v>
      </c>
      <c r="AI268" s="208"/>
      <c r="AJ268" s="208"/>
      <c r="AK268" s="208"/>
      <c r="AL268" s="208"/>
      <c r="AM268" s="208"/>
      <c r="AN268" s="208"/>
      <c r="AO268" s="208"/>
      <c r="AP268" s="208"/>
      <c r="AQ268" s="208"/>
      <c r="AR268" s="208"/>
      <c r="AS268" s="208"/>
      <c r="AT268" s="208"/>
      <c r="AU268" s="208"/>
      <c r="AV268" s="208"/>
      <c r="AW268" s="208"/>
      <c r="AX268" s="208"/>
      <c r="AY268" s="208"/>
      <c r="AZ268" s="208"/>
      <c r="BA268" s="208"/>
      <c r="BB268" s="208"/>
      <c r="BC268" s="208"/>
      <c r="BD268" s="208"/>
      <c r="BE268" s="208"/>
      <c r="BF268" s="208"/>
      <c r="BG268" s="208"/>
      <c r="BH268" s="208"/>
    </row>
    <row r="269" spans="1:60" outlineLevel="1">
      <c r="A269" s="215"/>
      <c r="B269" s="216"/>
      <c r="C269" s="245" t="s">
        <v>200</v>
      </c>
      <c r="D269" s="220"/>
      <c r="E269" s="221">
        <v>45.34</v>
      </c>
      <c r="F269" s="218"/>
      <c r="G269" s="218"/>
      <c r="H269" s="218"/>
      <c r="I269" s="218"/>
      <c r="J269" s="218"/>
      <c r="K269" s="218"/>
      <c r="L269" s="218"/>
      <c r="M269" s="218"/>
      <c r="N269" s="218"/>
      <c r="O269" s="218"/>
      <c r="P269" s="218"/>
      <c r="Q269" s="218"/>
      <c r="R269" s="218"/>
      <c r="S269" s="218"/>
      <c r="T269" s="218"/>
      <c r="U269" s="218"/>
      <c r="V269" s="218"/>
      <c r="W269" s="218"/>
      <c r="X269" s="208"/>
      <c r="Y269" s="208"/>
      <c r="Z269" s="208"/>
      <c r="AA269" s="208"/>
      <c r="AB269" s="208"/>
      <c r="AC269" s="208"/>
      <c r="AD269" s="208"/>
      <c r="AE269" s="208"/>
      <c r="AF269" s="208"/>
      <c r="AG269" s="208" t="s">
        <v>140</v>
      </c>
      <c r="AH269" s="208">
        <v>0</v>
      </c>
      <c r="AI269" s="208"/>
      <c r="AJ269" s="208"/>
      <c r="AK269" s="208"/>
      <c r="AL269" s="208"/>
      <c r="AM269" s="208"/>
      <c r="AN269" s="208"/>
      <c r="AO269" s="208"/>
      <c r="AP269" s="208"/>
      <c r="AQ269" s="208"/>
      <c r="AR269" s="208"/>
      <c r="AS269" s="208"/>
      <c r="AT269" s="208"/>
      <c r="AU269" s="208"/>
      <c r="AV269" s="208"/>
      <c r="AW269" s="208"/>
      <c r="AX269" s="208"/>
      <c r="AY269" s="208"/>
      <c r="AZ269" s="208"/>
      <c r="BA269" s="208"/>
      <c r="BB269" s="208"/>
      <c r="BC269" s="208"/>
      <c r="BD269" s="208"/>
      <c r="BE269" s="208"/>
      <c r="BF269" s="208"/>
      <c r="BG269" s="208"/>
      <c r="BH269" s="208"/>
    </row>
    <row r="270" spans="1:60" outlineLevel="1">
      <c r="A270" s="215"/>
      <c r="B270" s="216"/>
      <c r="C270" s="245" t="s">
        <v>194</v>
      </c>
      <c r="D270" s="220"/>
      <c r="E270" s="221">
        <v>76.760000000000005</v>
      </c>
      <c r="F270" s="218"/>
      <c r="G270" s="218"/>
      <c r="H270" s="218"/>
      <c r="I270" s="218"/>
      <c r="J270" s="218"/>
      <c r="K270" s="218"/>
      <c r="L270" s="218"/>
      <c r="M270" s="218"/>
      <c r="N270" s="218"/>
      <c r="O270" s="218"/>
      <c r="P270" s="218"/>
      <c r="Q270" s="218"/>
      <c r="R270" s="218"/>
      <c r="S270" s="218"/>
      <c r="T270" s="218"/>
      <c r="U270" s="218"/>
      <c r="V270" s="218"/>
      <c r="W270" s="218"/>
      <c r="X270" s="208"/>
      <c r="Y270" s="208"/>
      <c r="Z270" s="208"/>
      <c r="AA270" s="208"/>
      <c r="AB270" s="208"/>
      <c r="AC270" s="208"/>
      <c r="AD270" s="208"/>
      <c r="AE270" s="208"/>
      <c r="AF270" s="208"/>
      <c r="AG270" s="208" t="s">
        <v>140</v>
      </c>
      <c r="AH270" s="208">
        <v>0</v>
      </c>
      <c r="AI270" s="208"/>
      <c r="AJ270" s="208"/>
      <c r="AK270" s="208"/>
      <c r="AL270" s="208"/>
      <c r="AM270" s="208"/>
      <c r="AN270" s="208"/>
      <c r="AO270" s="208"/>
      <c r="AP270" s="208"/>
      <c r="AQ270" s="208"/>
      <c r="AR270" s="208"/>
      <c r="AS270" s="208"/>
      <c r="AT270" s="208"/>
      <c r="AU270" s="208"/>
      <c r="AV270" s="208"/>
      <c r="AW270" s="208"/>
      <c r="AX270" s="208"/>
      <c r="AY270" s="208"/>
      <c r="AZ270" s="208"/>
      <c r="BA270" s="208"/>
      <c r="BB270" s="208"/>
      <c r="BC270" s="208"/>
      <c r="BD270" s="208"/>
      <c r="BE270" s="208"/>
      <c r="BF270" s="208"/>
      <c r="BG270" s="208"/>
      <c r="BH270" s="208"/>
    </row>
    <row r="271" spans="1:60" outlineLevel="1">
      <c r="A271" s="215"/>
      <c r="B271" s="216"/>
      <c r="C271" s="245" t="s">
        <v>353</v>
      </c>
      <c r="D271" s="220"/>
      <c r="E271" s="221"/>
      <c r="F271" s="218"/>
      <c r="G271" s="218"/>
      <c r="H271" s="218"/>
      <c r="I271" s="218"/>
      <c r="J271" s="218"/>
      <c r="K271" s="218"/>
      <c r="L271" s="218"/>
      <c r="M271" s="218"/>
      <c r="N271" s="218"/>
      <c r="O271" s="218"/>
      <c r="P271" s="218"/>
      <c r="Q271" s="218"/>
      <c r="R271" s="218"/>
      <c r="S271" s="218"/>
      <c r="T271" s="218"/>
      <c r="U271" s="218"/>
      <c r="V271" s="218"/>
      <c r="W271" s="218"/>
      <c r="X271" s="208"/>
      <c r="Y271" s="208"/>
      <c r="Z271" s="208"/>
      <c r="AA271" s="208"/>
      <c r="AB271" s="208"/>
      <c r="AC271" s="208"/>
      <c r="AD271" s="208"/>
      <c r="AE271" s="208"/>
      <c r="AF271" s="208"/>
      <c r="AG271" s="208" t="s">
        <v>140</v>
      </c>
      <c r="AH271" s="208">
        <v>0</v>
      </c>
      <c r="AI271" s="208"/>
      <c r="AJ271" s="208"/>
      <c r="AK271" s="208"/>
      <c r="AL271" s="208"/>
      <c r="AM271" s="208"/>
      <c r="AN271" s="208"/>
      <c r="AO271" s="208"/>
      <c r="AP271" s="208"/>
      <c r="AQ271" s="208"/>
      <c r="AR271" s="208"/>
      <c r="AS271" s="208"/>
      <c r="AT271" s="208"/>
      <c r="AU271" s="208"/>
      <c r="AV271" s="208"/>
      <c r="AW271" s="208"/>
      <c r="AX271" s="208"/>
      <c r="AY271" s="208"/>
      <c r="AZ271" s="208"/>
      <c r="BA271" s="208"/>
      <c r="BB271" s="208"/>
      <c r="BC271" s="208"/>
      <c r="BD271" s="208"/>
      <c r="BE271" s="208"/>
      <c r="BF271" s="208"/>
      <c r="BG271" s="208"/>
      <c r="BH271" s="208"/>
    </row>
    <row r="272" spans="1:60" outlineLevel="1">
      <c r="A272" s="215"/>
      <c r="B272" s="216"/>
      <c r="C272" s="245" t="s">
        <v>203</v>
      </c>
      <c r="D272" s="220"/>
      <c r="E272" s="221">
        <v>64.430000000000007</v>
      </c>
      <c r="F272" s="218"/>
      <c r="G272" s="218"/>
      <c r="H272" s="218"/>
      <c r="I272" s="218"/>
      <c r="J272" s="218"/>
      <c r="K272" s="218"/>
      <c r="L272" s="218"/>
      <c r="M272" s="218"/>
      <c r="N272" s="218"/>
      <c r="O272" s="218"/>
      <c r="P272" s="218"/>
      <c r="Q272" s="218"/>
      <c r="R272" s="218"/>
      <c r="S272" s="218"/>
      <c r="T272" s="218"/>
      <c r="U272" s="218"/>
      <c r="V272" s="218"/>
      <c r="W272" s="218"/>
      <c r="X272" s="208"/>
      <c r="Y272" s="208"/>
      <c r="Z272" s="208"/>
      <c r="AA272" s="208"/>
      <c r="AB272" s="208"/>
      <c r="AC272" s="208"/>
      <c r="AD272" s="208"/>
      <c r="AE272" s="208"/>
      <c r="AF272" s="208"/>
      <c r="AG272" s="208" t="s">
        <v>140</v>
      </c>
      <c r="AH272" s="208">
        <v>0</v>
      </c>
      <c r="AI272" s="208"/>
      <c r="AJ272" s="208"/>
      <c r="AK272" s="208"/>
      <c r="AL272" s="208"/>
      <c r="AM272" s="208"/>
      <c r="AN272" s="208"/>
      <c r="AO272" s="208"/>
      <c r="AP272" s="208"/>
      <c r="AQ272" s="208"/>
      <c r="AR272" s="208"/>
      <c r="AS272" s="208"/>
      <c r="AT272" s="208"/>
      <c r="AU272" s="208"/>
      <c r="AV272" s="208"/>
      <c r="AW272" s="208"/>
      <c r="AX272" s="208"/>
      <c r="AY272" s="208"/>
      <c r="AZ272" s="208"/>
      <c r="BA272" s="208"/>
      <c r="BB272" s="208"/>
      <c r="BC272" s="208"/>
      <c r="BD272" s="208"/>
      <c r="BE272" s="208"/>
      <c r="BF272" s="208"/>
      <c r="BG272" s="208"/>
      <c r="BH272" s="208"/>
    </row>
    <row r="273" spans="1:60" outlineLevel="1">
      <c r="A273" s="215"/>
      <c r="B273" s="216"/>
      <c r="C273" s="245" t="s">
        <v>204</v>
      </c>
      <c r="D273" s="220"/>
      <c r="E273" s="221">
        <v>63.470000000000006</v>
      </c>
      <c r="F273" s="218"/>
      <c r="G273" s="218"/>
      <c r="H273" s="218"/>
      <c r="I273" s="218"/>
      <c r="J273" s="218"/>
      <c r="K273" s="218"/>
      <c r="L273" s="218"/>
      <c r="M273" s="218"/>
      <c r="N273" s="218"/>
      <c r="O273" s="218"/>
      <c r="P273" s="218"/>
      <c r="Q273" s="218"/>
      <c r="R273" s="218"/>
      <c r="S273" s="218"/>
      <c r="T273" s="218"/>
      <c r="U273" s="218"/>
      <c r="V273" s="218"/>
      <c r="W273" s="218"/>
      <c r="X273" s="208"/>
      <c r="Y273" s="208"/>
      <c r="Z273" s="208"/>
      <c r="AA273" s="208"/>
      <c r="AB273" s="208"/>
      <c r="AC273" s="208"/>
      <c r="AD273" s="208"/>
      <c r="AE273" s="208"/>
      <c r="AF273" s="208"/>
      <c r="AG273" s="208" t="s">
        <v>140</v>
      </c>
      <c r="AH273" s="208">
        <v>0</v>
      </c>
      <c r="AI273" s="208"/>
      <c r="AJ273" s="208"/>
      <c r="AK273" s="208"/>
      <c r="AL273" s="208"/>
      <c r="AM273" s="208"/>
      <c r="AN273" s="208"/>
      <c r="AO273" s="208"/>
      <c r="AP273" s="208"/>
      <c r="AQ273" s="208"/>
      <c r="AR273" s="208"/>
      <c r="AS273" s="208"/>
      <c r="AT273" s="208"/>
      <c r="AU273" s="208"/>
      <c r="AV273" s="208"/>
      <c r="AW273" s="208"/>
      <c r="AX273" s="208"/>
      <c r="AY273" s="208"/>
      <c r="AZ273" s="208"/>
      <c r="BA273" s="208"/>
      <c r="BB273" s="208"/>
      <c r="BC273" s="208"/>
      <c r="BD273" s="208"/>
      <c r="BE273" s="208"/>
      <c r="BF273" s="208"/>
      <c r="BG273" s="208"/>
      <c r="BH273" s="208"/>
    </row>
    <row r="274" spans="1:60" outlineLevel="1">
      <c r="A274" s="215"/>
      <c r="B274" s="216"/>
      <c r="C274" s="245" t="s">
        <v>205</v>
      </c>
      <c r="D274" s="220"/>
      <c r="E274" s="221">
        <v>76.88000000000001</v>
      </c>
      <c r="F274" s="218"/>
      <c r="G274" s="218"/>
      <c r="H274" s="218"/>
      <c r="I274" s="218"/>
      <c r="J274" s="218"/>
      <c r="K274" s="218"/>
      <c r="L274" s="218"/>
      <c r="M274" s="218"/>
      <c r="N274" s="218"/>
      <c r="O274" s="218"/>
      <c r="P274" s="218"/>
      <c r="Q274" s="218"/>
      <c r="R274" s="218"/>
      <c r="S274" s="218"/>
      <c r="T274" s="218"/>
      <c r="U274" s="218"/>
      <c r="V274" s="218"/>
      <c r="W274" s="218"/>
      <c r="X274" s="208"/>
      <c r="Y274" s="208"/>
      <c r="Z274" s="208"/>
      <c r="AA274" s="208"/>
      <c r="AB274" s="208"/>
      <c r="AC274" s="208"/>
      <c r="AD274" s="208"/>
      <c r="AE274" s="208"/>
      <c r="AF274" s="208"/>
      <c r="AG274" s="208" t="s">
        <v>140</v>
      </c>
      <c r="AH274" s="208">
        <v>0</v>
      </c>
      <c r="AI274" s="208"/>
      <c r="AJ274" s="208"/>
      <c r="AK274" s="208"/>
      <c r="AL274" s="208"/>
      <c r="AM274" s="208"/>
      <c r="AN274" s="208"/>
      <c r="AO274" s="208"/>
      <c r="AP274" s="208"/>
      <c r="AQ274" s="208"/>
      <c r="AR274" s="208"/>
      <c r="AS274" s="208"/>
      <c r="AT274" s="208"/>
      <c r="AU274" s="208"/>
      <c r="AV274" s="208"/>
      <c r="AW274" s="208"/>
      <c r="AX274" s="208"/>
      <c r="AY274" s="208"/>
      <c r="AZ274" s="208"/>
      <c r="BA274" s="208"/>
      <c r="BB274" s="208"/>
      <c r="BC274" s="208"/>
      <c r="BD274" s="208"/>
      <c r="BE274" s="208"/>
      <c r="BF274" s="208"/>
      <c r="BG274" s="208"/>
      <c r="BH274" s="208"/>
    </row>
    <row r="275" spans="1:60" outlineLevel="1">
      <c r="A275" s="215"/>
      <c r="B275" s="216"/>
      <c r="C275" s="245" t="s">
        <v>206</v>
      </c>
      <c r="D275" s="220"/>
      <c r="E275" s="221">
        <v>94.15</v>
      </c>
      <c r="F275" s="218"/>
      <c r="G275" s="218"/>
      <c r="H275" s="218"/>
      <c r="I275" s="218"/>
      <c r="J275" s="218"/>
      <c r="K275" s="218"/>
      <c r="L275" s="218"/>
      <c r="M275" s="218"/>
      <c r="N275" s="218"/>
      <c r="O275" s="218"/>
      <c r="P275" s="218"/>
      <c r="Q275" s="218"/>
      <c r="R275" s="218"/>
      <c r="S275" s="218"/>
      <c r="T275" s="218"/>
      <c r="U275" s="218"/>
      <c r="V275" s="218"/>
      <c r="W275" s="218"/>
      <c r="X275" s="208"/>
      <c r="Y275" s="208"/>
      <c r="Z275" s="208"/>
      <c r="AA275" s="208"/>
      <c r="AB275" s="208"/>
      <c r="AC275" s="208"/>
      <c r="AD275" s="208"/>
      <c r="AE275" s="208"/>
      <c r="AF275" s="208"/>
      <c r="AG275" s="208" t="s">
        <v>140</v>
      </c>
      <c r="AH275" s="208">
        <v>0</v>
      </c>
      <c r="AI275" s="208"/>
      <c r="AJ275" s="208"/>
      <c r="AK275" s="208"/>
      <c r="AL275" s="208"/>
      <c r="AM275" s="208"/>
      <c r="AN275" s="208"/>
      <c r="AO275" s="208"/>
      <c r="AP275" s="208"/>
      <c r="AQ275" s="208"/>
      <c r="AR275" s="208"/>
      <c r="AS275" s="208"/>
      <c r="AT275" s="208"/>
      <c r="AU275" s="208"/>
      <c r="AV275" s="208"/>
      <c r="AW275" s="208"/>
      <c r="AX275" s="208"/>
      <c r="AY275" s="208"/>
      <c r="AZ275" s="208"/>
      <c r="BA275" s="208"/>
      <c r="BB275" s="208"/>
      <c r="BC275" s="208"/>
      <c r="BD275" s="208"/>
      <c r="BE275" s="208"/>
      <c r="BF275" s="208"/>
      <c r="BG275" s="208"/>
      <c r="BH275" s="208"/>
    </row>
    <row r="276" spans="1:60" outlineLevel="1">
      <c r="A276" s="215"/>
      <c r="B276" s="216"/>
      <c r="C276" s="246"/>
      <c r="D276" s="237"/>
      <c r="E276" s="237"/>
      <c r="F276" s="237"/>
      <c r="G276" s="237"/>
      <c r="H276" s="218"/>
      <c r="I276" s="218"/>
      <c r="J276" s="218"/>
      <c r="K276" s="218"/>
      <c r="L276" s="218"/>
      <c r="M276" s="218"/>
      <c r="N276" s="218"/>
      <c r="O276" s="218"/>
      <c r="P276" s="218"/>
      <c r="Q276" s="218"/>
      <c r="R276" s="218"/>
      <c r="S276" s="218"/>
      <c r="T276" s="218"/>
      <c r="U276" s="218"/>
      <c r="V276" s="218"/>
      <c r="W276" s="218"/>
      <c r="X276" s="208"/>
      <c r="Y276" s="208"/>
      <c r="Z276" s="208"/>
      <c r="AA276" s="208"/>
      <c r="AB276" s="208"/>
      <c r="AC276" s="208"/>
      <c r="AD276" s="208"/>
      <c r="AE276" s="208"/>
      <c r="AF276" s="208"/>
      <c r="AG276" s="208" t="s">
        <v>142</v>
      </c>
      <c r="AH276" s="208"/>
      <c r="AI276" s="208"/>
      <c r="AJ276" s="208"/>
      <c r="AK276" s="208"/>
      <c r="AL276" s="208"/>
      <c r="AM276" s="208"/>
      <c r="AN276" s="208"/>
      <c r="AO276" s="208"/>
      <c r="AP276" s="208"/>
      <c r="AQ276" s="208"/>
      <c r="AR276" s="208"/>
      <c r="AS276" s="208"/>
      <c r="AT276" s="208"/>
      <c r="AU276" s="208"/>
      <c r="AV276" s="208"/>
      <c r="AW276" s="208"/>
      <c r="AX276" s="208"/>
      <c r="AY276" s="208"/>
      <c r="AZ276" s="208"/>
      <c r="BA276" s="208"/>
      <c r="BB276" s="208"/>
      <c r="BC276" s="208"/>
      <c r="BD276" s="208"/>
      <c r="BE276" s="208"/>
      <c r="BF276" s="208"/>
      <c r="BG276" s="208"/>
      <c r="BH276" s="208"/>
    </row>
    <row r="277" spans="1:60" outlineLevel="1">
      <c r="A277" s="229">
        <v>51</v>
      </c>
      <c r="B277" s="230" t="s">
        <v>354</v>
      </c>
      <c r="C277" s="244" t="s">
        <v>355</v>
      </c>
      <c r="D277" s="231" t="s">
        <v>145</v>
      </c>
      <c r="E277" s="232">
        <v>535.33390000000009</v>
      </c>
      <c r="F277" s="233"/>
      <c r="G277" s="234">
        <f>ROUND(E277*F277,2)</f>
        <v>0</v>
      </c>
      <c r="H277" s="233"/>
      <c r="I277" s="234">
        <f>ROUND(E277*H277,2)</f>
        <v>0</v>
      </c>
      <c r="J277" s="233"/>
      <c r="K277" s="234">
        <f>ROUND(E277*J277,2)</f>
        <v>0</v>
      </c>
      <c r="L277" s="234">
        <v>21</v>
      </c>
      <c r="M277" s="234">
        <f>G277*(1+L277/100)</f>
        <v>0</v>
      </c>
      <c r="N277" s="234">
        <v>3.1000000000000005E-4</v>
      </c>
      <c r="O277" s="234">
        <f>ROUND(E277*N277,2)</f>
        <v>0.17</v>
      </c>
      <c r="P277" s="234">
        <v>0</v>
      </c>
      <c r="Q277" s="234">
        <f>ROUND(E277*P277,2)</f>
        <v>0</v>
      </c>
      <c r="R277" s="234" t="s">
        <v>351</v>
      </c>
      <c r="S277" s="234" t="s">
        <v>137</v>
      </c>
      <c r="T277" s="235" t="s">
        <v>137</v>
      </c>
      <c r="U277" s="218">
        <v>0.10902000000000001</v>
      </c>
      <c r="V277" s="218">
        <f>ROUND(E277*U277,2)</f>
        <v>58.36</v>
      </c>
      <c r="W277" s="218"/>
      <c r="X277" s="208"/>
      <c r="Y277" s="208"/>
      <c r="Z277" s="208"/>
      <c r="AA277" s="208"/>
      <c r="AB277" s="208"/>
      <c r="AC277" s="208"/>
      <c r="AD277" s="208"/>
      <c r="AE277" s="208"/>
      <c r="AF277" s="208"/>
      <c r="AG277" s="208" t="s">
        <v>277</v>
      </c>
      <c r="AH277" s="208"/>
      <c r="AI277" s="208"/>
      <c r="AJ277" s="208"/>
      <c r="AK277" s="208"/>
      <c r="AL277" s="208"/>
      <c r="AM277" s="208"/>
      <c r="AN277" s="208"/>
      <c r="AO277" s="208"/>
      <c r="AP277" s="208"/>
      <c r="AQ277" s="208"/>
      <c r="AR277" s="208"/>
      <c r="AS277" s="208"/>
      <c r="AT277" s="208"/>
      <c r="AU277" s="208"/>
      <c r="AV277" s="208"/>
      <c r="AW277" s="208"/>
      <c r="AX277" s="208"/>
      <c r="AY277" s="208"/>
      <c r="AZ277" s="208"/>
      <c r="BA277" s="208"/>
      <c r="BB277" s="208"/>
      <c r="BC277" s="208"/>
      <c r="BD277" s="208"/>
      <c r="BE277" s="208"/>
      <c r="BF277" s="208"/>
      <c r="BG277" s="208"/>
      <c r="BH277" s="208"/>
    </row>
    <row r="278" spans="1:60" outlineLevel="1">
      <c r="A278" s="215"/>
      <c r="B278" s="216"/>
      <c r="C278" s="245" t="s">
        <v>352</v>
      </c>
      <c r="D278" s="220"/>
      <c r="E278" s="221"/>
      <c r="F278" s="218"/>
      <c r="G278" s="218"/>
      <c r="H278" s="218"/>
      <c r="I278" s="218"/>
      <c r="J278" s="218"/>
      <c r="K278" s="218"/>
      <c r="L278" s="218"/>
      <c r="M278" s="218"/>
      <c r="N278" s="218"/>
      <c r="O278" s="218"/>
      <c r="P278" s="218"/>
      <c r="Q278" s="218"/>
      <c r="R278" s="218"/>
      <c r="S278" s="218"/>
      <c r="T278" s="218"/>
      <c r="U278" s="218"/>
      <c r="V278" s="218"/>
      <c r="W278" s="218"/>
      <c r="X278" s="208"/>
      <c r="Y278" s="208"/>
      <c r="Z278" s="208"/>
      <c r="AA278" s="208"/>
      <c r="AB278" s="208"/>
      <c r="AC278" s="208"/>
      <c r="AD278" s="208"/>
      <c r="AE278" s="208"/>
      <c r="AF278" s="208"/>
      <c r="AG278" s="208" t="s">
        <v>140</v>
      </c>
      <c r="AH278" s="208">
        <v>0</v>
      </c>
      <c r="AI278" s="208"/>
      <c r="AJ278" s="208"/>
      <c r="AK278" s="208"/>
      <c r="AL278" s="208"/>
      <c r="AM278" s="208"/>
      <c r="AN278" s="208"/>
      <c r="AO278" s="208"/>
      <c r="AP278" s="208"/>
      <c r="AQ278" s="208"/>
      <c r="AR278" s="208"/>
      <c r="AS278" s="208"/>
      <c r="AT278" s="208"/>
      <c r="AU278" s="208"/>
      <c r="AV278" s="208"/>
      <c r="AW278" s="208"/>
      <c r="AX278" s="208"/>
      <c r="AY278" s="208"/>
      <c r="AZ278" s="208"/>
      <c r="BA278" s="208"/>
      <c r="BB278" s="208"/>
      <c r="BC278" s="208"/>
      <c r="BD278" s="208"/>
      <c r="BE278" s="208"/>
      <c r="BF278" s="208"/>
      <c r="BG278" s="208"/>
      <c r="BH278" s="208"/>
    </row>
    <row r="279" spans="1:60" outlineLevel="1">
      <c r="A279" s="215"/>
      <c r="B279" s="216"/>
      <c r="C279" s="245" t="s">
        <v>263</v>
      </c>
      <c r="D279" s="220"/>
      <c r="E279" s="221">
        <v>91.84</v>
      </c>
      <c r="F279" s="218"/>
      <c r="G279" s="218"/>
      <c r="H279" s="218"/>
      <c r="I279" s="218"/>
      <c r="J279" s="218"/>
      <c r="K279" s="218"/>
      <c r="L279" s="218"/>
      <c r="M279" s="218"/>
      <c r="N279" s="218"/>
      <c r="O279" s="218"/>
      <c r="P279" s="218"/>
      <c r="Q279" s="218"/>
      <c r="R279" s="218"/>
      <c r="S279" s="218"/>
      <c r="T279" s="218"/>
      <c r="U279" s="218"/>
      <c r="V279" s="218"/>
      <c r="W279" s="218"/>
      <c r="X279" s="208"/>
      <c r="Y279" s="208"/>
      <c r="Z279" s="208"/>
      <c r="AA279" s="208"/>
      <c r="AB279" s="208"/>
      <c r="AC279" s="208"/>
      <c r="AD279" s="208"/>
      <c r="AE279" s="208"/>
      <c r="AF279" s="208"/>
      <c r="AG279" s="208" t="s">
        <v>140</v>
      </c>
      <c r="AH279" s="208">
        <v>0</v>
      </c>
      <c r="AI279" s="208"/>
      <c r="AJ279" s="208"/>
      <c r="AK279" s="208"/>
      <c r="AL279" s="208"/>
      <c r="AM279" s="208"/>
      <c r="AN279" s="208"/>
      <c r="AO279" s="208"/>
      <c r="AP279" s="208"/>
      <c r="AQ279" s="208"/>
      <c r="AR279" s="208"/>
      <c r="AS279" s="208"/>
      <c r="AT279" s="208"/>
      <c r="AU279" s="208"/>
      <c r="AV279" s="208"/>
      <c r="AW279" s="208"/>
      <c r="AX279" s="208"/>
      <c r="AY279" s="208"/>
      <c r="AZ279" s="208"/>
      <c r="BA279" s="208"/>
      <c r="BB279" s="208"/>
      <c r="BC279" s="208"/>
      <c r="BD279" s="208"/>
      <c r="BE279" s="208"/>
      <c r="BF279" s="208"/>
      <c r="BG279" s="208"/>
      <c r="BH279" s="208"/>
    </row>
    <row r="280" spans="1:60" outlineLevel="1">
      <c r="A280" s="215"/>
      <c r="B280" s="216"/>
      <c r="C280" s="245" t="s">
        <v>199</v>
      </c>
      <c r="D280" s="220"/>
      <c r="E280" s="221">
        <v>22.48</v>
      </c>
      <c r="F280" s="218"/>
      <c r="G280" s="218"/>
      <c r="H280" s="218"/>
      <c r="I280" s="218"/>
      <c r="J280" s="218"/>
      <c r="K280" s="218"/>
      <c r="L280" s="218"/>
      <c r="M280" s="218"/>
      <c r="N280" s="218"/>
      <c r="O280" s="218"/>
      <c r="P280" s="218"/>
      <c r="Q280" s="218"/>
      <c r="R280" s="218"/>
      <c r="S280" s="218"/>
      <c r="T280" s="218"/>
      <c r="U280" s="218"/>
      <c r="V280" s="218"/>
      <c r="W280" s="218"/>
      <c r="X280" s="208"/>
      <c r="Y280" s="208"/>
      <c r="Z280" s="208"/>
      <c r="AA280" s="208"/>
      <c r="AB280" s="208"/>
      <c r="AC280" s="208"/>
      <c r="AD280" s="208"/>
      <c r="AE280" s="208"/>
      <c r="AF280" s="208"/>
      <c r="AG280" s="208" t="s">
        <v>140</v>
      </c>
      <c r="AH280" s="208">
        <v>0</v>
      </c>
      <c r="AI280" s="208"/>
      <c r="AJ280" s="208"/>
      <c r="AK280" s="208"/>
      <c r="AL280" s="208"/>
      <c r="AM280" s="208"/>
      <c r="AN280" s="208"/>
      <c r="AO280" s="208"/>
      <c r="AP280" s="208"/>
      <c r="AQ280" s="208"/>
      <c r="AR280" s="208"/>
      <c r="AS280" s="208"/>
      <c r="AT280" s="208"/>
      <c r="AU280" s="208"/>
      <c r="AV280" s="208"/>
      <c r="AW280" s="208"/>
      <c r="AX280" s="208"/>
      <c r="AY280" s="208"/>
      <c r="AZ280" s="208"/>
      <c r="BA280" s="208"/>
      <c r="BB280" s="208"/>
      <c r="BC280" s="208"/>
      <c r="BD280" s="208"/>
      <c r="BE280" s="208"/>
      <c r="BF280" s="208"/>
      <c r="BG280" s="208"/>
      <c r="BH280" s="208"/>
    </row>
    <row r="281" spans="1:60" outlineLevel="1">
      <c r="A281" s="215"/>
      <c r="B281" s="216"/>
      <c r="C281" s="245" t="s">
        <v>200</v>
      </c>
      <c r="D281" s="220"/>
      <c r="E281" s="221">
        <v>45.34</v>
      </c>
      <c r="F281" s="218"/>
      <c r="G281" s="218"/>
      <c r="H281" s="218"/>
      <c r="I281" s="218"/>
      <c r="J281" s="218"/>
      <c r="K281" s="218"/>
      <c r="L281" s="218"/>
      <c r="M281" s="218"/>
      <c r="N281" s="218"/>
      <c r="O281" s="218"/>
      <c r="P281" s="218"/>
      <c r="Q281" s="218"/>
      <c r="R281" s="218"/>
      <c r="S281" s="218"/>
      <c r="T281" s="218"/>
      <c r="U281" s="218"/>
      <c r="V281" s="218"/>
      <c r="W281" s="218"/>
      <c r="X281" s="208"/>
      <c r="Y281" s="208"/>
      <c r="Z281" s="208"/>
      <c r="AA281" s="208"/>
      <c r="AB281" s="208"/>
      <c r="AC281" s="208"/>
      <c r="AD281" s="208"/>
      <c r="AE281" s="208"/>
      <c r="AF281" s="208"/>
      <c r="AG281" s="208" t="s">
        <v>140</v>
      </c>
      <c r="AH281" s="208">
        <v>0</v>
      </c>
      <c r="AI281" s="208"/>
      <c r="AJ281" s="208"/>
      <c r="AK281" s="208"/>
      <c r="AL281" s="208"/>
      <c r="AM281" s="208"/>
      <c r="AN281" s="208"/>
      <c r="AO281" s="208"/>
      <c r="AP281" s="208"/>
      <c r="AQ281" s="208"/>
      <c r="AR281" s="208"/>
      <c r="AS281" s="208"/>
      <c r="AT281" s="208"/>
      <c r="AU281" s="208"/>
      <c r="AV281" s="208"/>
      <c r="AW281" s="208"/>
      <c r="AX281" s="208"/>
      <c r="AY281" s="208"/>
      <c r="AZ281" s="208"/>
      <c r="BA281" s="208"/>
      <c r="BB281" s="208"/>
      <c r="BC281" s="208"/>
      <c r="BD281" s="208"/>
      <c r="BE281" s="208"/>
      <c r="BF281" s="208"/>
      <c r="BG281" s="208"/>
      <c r="BH281" s="208"/>
    </row>
    <row r="282" spans="1:60" outlineLevel="1">
      <c r="A282" s="215"/>
      <c r="B282" s="216"/>
      <c r="C282" s="245" t="s">
        <v>194</v>
      </c>
      <c r="D282" s="220"/>
      <c r="E282" s="221">
        <v>76.760000000000005</v>
      </c>
      <c r="F282" s="218"/>
      <c r="G282" s="218"/>
      <c r="H282" s="218"/>
      <c r="I282" s="218"/>
      <c r="J282" s="218"/>
      <c r="K282" s="218"/>
      <c r="L282" s="218"/>
      <c r="M282" s="218"/>
      <c r="N282" s="218"/>
      <c r="O282" s="218"/>
      <c r="P282" s="218"/>
      <c r="Q282" s="218"/>
      <c r="R282" s="218"/>
      <c r="S282" s="218"/>
      <c r="T282" s="218"/>
      <c r="U282" s="218"/>
      <c r="V282" s="218"/>
      <c r="W282" s="218"/>
      <c r="X282" s="208"/>
      <c r="Y282" s="208"/>
      <c r="Z282" s="208"/>
      <c r="AA282" s="208"/>
      <c r="AB282" s="208"/>
      <c r="AC282" s="208"/>
      <c r="AD282" s="208"/>
      <c r="AE282" s="208"/>
      <c r="AF282" s="208"/>
      <c r="AG282" s="208" t="s">
        <v>140</v>
      </c>
      <c r="AH282" s="208">
        <v>0</v>
      </c>
      <c r="AI282" s="208"/>
      <c r="AJ282" s="208"/>
      <c r="AK282" s="208"/>
      <c r="AL282" s="208"/>
      <c r="AM282" s="208"/>
      <c r="AN282" s="208"/>
      <c r="AO282" s="208"/>
      <c r="AP282" s="208"/>
      <c r="AQ282" s="208"/>
      <c r="AR282" s="208"/>
      <c r="AS282" s="208"/>
      <c r="AT282" s="208"/>
      <c r="AU282" s="208"/>
      <c r="AV282" s="208"/>
      <c r="AW282" s="208"/>
      <c r="AX282" s="208"/>
      <c r="AY282" s="208"/>
      <c r="AZ282" s="208"/>
      <c r="BA282" s="208"/>
      <c r="BB282" s="208"/>
      <c r="BC282" s="208"/>
      <c r="BD282" s="208"/>
      <c r="BE282" s="208"/>
      <c r="BF282" s="208"/>
      <c r="BG282" s="208"/>
      <c r="BH282" s="208"/>
    </row>
    <row r="283" spans="1:60" outlineLevel="1">
      <c r="A283" s="215"/>
      <c r="B283" s="216"/>
      <c r="C283" s="245" t="s">
        <v>353</v>
      </c>
      <c r="D283" s="220"/>
      <c r="E283" s="221"/>
      <c r="F283" s="218"/>
      <c r="G283" s="218"/>
      <c r="H283" s="218"/>
      <c r="I283" s="218"/>
      <c r="J283" s="218"/>
      <c r="K283" s="218"/>
      <c r="L283" s="218"/>
      <c r="M283" s="218"/>
      <c r="N283" s="218"/>
      <c r="O283" s="218"/>
      <c r="P283" s="218"/>
      <c r="Q283" s="218"/>
      <c r="R283" s="218"/>
      <c r="S283" s="218"/>
      <c r="T283" s="218"/>
      <c r="U283" s="218"/>
      <c r="V283" s="218"/>
      <c r="W283" s="218"/>
      <c r="X283" s="208"/>
      <c r="Y283" s="208"/>
      <c r="Z283" s="208"/>
      <c r="AA283" s="208"/>
      <c r="AB283" s="208"/>
      <c r="AC283" s="208"/>
      <c r="AD283" s="208"/>
      <c r="AE283" s="208"/>
      <c r="AF283" s="208"/>
      <c r="AG283" s="208" t="s">
        <v>140</v>
      </c>
      <c r="AH283" s="208">
        <v>0</v>
      </c>
      <c r="AI283" s="208"/>
      <c r="AJ283" s="208"/>
      <c r="AK283" s="208"/>
      <c r="AL283" s="208"/>
      <c r="AM283" s="208"/>
      <c r="AN283" s="208"/>
      <c r="AO283" s="208"/>
      <c r="AP283" s="208"/>
      <c r="AQ283" s="208"/>
      <c r="AR283" s="208"/>
      <c r="AS283" s="208"/>
      <c r="AT283" s="208"/>
      <c r="AU283" s="208"/>
      <c r="AV283" s="208"/>
      <c r="AW283" s="208"/>
      <c r="AX283" s="208"/>
      <c r="AY283" s="208"/>
      <c r="AZ283" s="208"/>
      <c r="BA283" s="208"/>
      <c r="BB283" s="208"/>
      <c r="BC283" s="208"/>
      <c r="BD283" s="208"/>
      <c r="BE283" s="208"/>
      <c r="BF283" s="208"/>
      <c r="BG283" s="208"/>
      <c r="BH283" s="208"/>
    </row>
    <row r="284" spans="1:60" outlineLevel="1">
      <c r="A284" s="215"/>
      <c r="B284" s="216"/>
      <c r="C284" s="245" t="s">
        <v>203</v>
      </c>
      <c r="D284" s="220"/>
      <c r="E284" s="221">
        <v>64.430000000000007</v>
      </c>
      <c r="F284" s="218"/>
      <c r="G284" s="218"/>
      <c r="H284" s="218"/>
      <c r="I284" s="218"/>
      <c r="J284" s="218"/>
      <c r="K284" s="218"/>
      <c r="L284" s="218"/>
      <c r="M284" s="218"/>
      <c r="N284" s="218"/>
      <c r="O284" s="218"/>
      <c r="P284" s="218"/>
      <c r="Q284" s="218"/>
      <c r="R284" s="218"/>
      <c r="S284" s="218"/>
      <c r="T284" s="218"/>
      <c r="U284" s="218"/>
      <c r="V284" s="218"/>
      <c r="W284" s="218"/>
      <c r="X284" s="208"/>
      <c r="Y284" s="208"/>
      <c r="Z284" s="208"/>
      <c r="AA284" s="208"/>
      <c r="AB284" s="208"/>
      <c r="AC284" s="208"/>
      <c r="AD284" s="208"/>
      <c r="AE284" s="208"/>
      <c r="AF284" s="208"/>
      <c r="AG284" s="208" t="s">
        <v>140</v>
      </c>
      <c r="AH284" s="208">
        <v>0</v>
      </c>
      <c r="AI284" s="208"/>
      <c r="AJ284" s="208"/>
      <c r="AK284" s="208"/>
      <c r="AL284" s="208"/>
      <c r="AM284" s="208"/>
      <c r="AN284" s="208"/>
      <c r="AO284" s="208"/>
      <c r="AP284" s="208"/>
      <c r="AQ284" s="208"/>
      <c r="AR284" s="208"/>
      <c r="AS284" s="208"/>
      <c r="AT284" s="208"/>
      <c r="AU284" s="208"/>
      <c r="AV284" s="208"/>
      <c r="AW284" s="208"/>
      <c r="AX284" s="208"/>
      <c r="AY284" s="208"/>
      <c r="AZ284" s="208"/>
      <c r="BA284" s="208"/>
      <c r="BB284" s="208"/>
      <c r="BC284" s="208"/>
      <c r="BD284" s="208"/>
      <c r="BE284" s="208"/>
      <c r="BF284" s="208"/>
      <c r="BG284" s="208"/>
      <c r="BH284" s="208"/>
    </row>
    <row r="285" spans="1:60" outlineLevel="1">
      <c r="A285" s="215"/>
      <c r="B285" s="216"/>
      <c r="C285" s="245" t="s">
        <v>204</v>
      </c>
      <c r="D285" s="220"/>
      <c r="E285" s="221">
        <v>63.470000000000006</v>
      </c>
      <c r="F285" s="218"/>
      <c r="G285" s="218"/>
      <c r="H285" s="218"/>
      <c r="I285" s="218"/>
      <c r="J285" s="218"/>
      <c r="K285" s="218"/>
      <c r="L285" s="218"/>
      <c r="M285" s="218"/>
      <c r="N285" s="218"/>
      <c r="O285" s="218"/>
      <c r="P285" s="218"/>
      <c r="Q285" s="218"/>
      <c r="R285" s="218"/>
      <c r="S285" s="218"/>
      <c r="T285" s="218"/>
      <c r="U285" s="218"/>
      <c r="V285" s="218"/>
      <c r="W285" s="218"/>
      <c r="X285" s="208"/>
      <c r="Y285" s="208"/>
      <c r="Z285" s="208"/>
      <c r="AA285" s="208"/>
      <c r="AB285" s="208"/>
      <c r="AC285" s="208"/>
      <c r="AD285" s="208"/>
      <c r="AE285" s="208"/>
      <c r="AF285" s="208"/>
      <c r="AG285" s="208" t="s">
        <v>140</v>
      </c>
      <c r="AH285" s="208">
        <v>0</v>
      </c>
      <c r="AI285" s="208"/>
      <c r="AJ285" s="208"/>
      <c r="AK285" s="208"/>
      <c r="AL285" s="208"/>
      <c r="AM285" s="208"/>
      <c r="AN285" s="208"/>
      <c r="AO285" s="208"/>
      <c r="AP285" s="208"/>
      <c r="AQ285" s="208"/>
      <c r="AR285" s="208"/>
      <c r="AS285" s="208"/>
      <c r="AT285" s="208"/>
      <c r="AU285" s="208"/>
      <c r="AV285" s="208"/>
      <c r="AW285" s="208"/>
      <c r="AX285" s="208"/>
      <c r="AY285" s="208"/>
      <c r="AZ285" s="208"/>
      <c r="BA285" s="208"/>
      <c r="BB285" s="208"/>
      <c r="BC285" s="208"/>
      <c r="BD285" s="208"/>
      <c r="BE285" s="208"/>
      <c r="BF285" s="208"/>
      <c r="BG285" s="208"/>
      <c r="BH285" s="208"/>
    </row>
    <row r="286" spans="1:60" outlineLevel="1">
      <c r="A286" s="215"/>
      <c r="B286" s="216"/>
      <c r="C286" s="245" t="s">
        <v>205</v>
      </c>
      <c r="D286" s="220"/>
      <c r="E286" s="221">
        <v>76.88000000000001</v>
      </c>
      <c r="F286" s="218"/>
      <c r="G286" s="218"/>
      <c r="H286" s="218"/>
      <c r="I286" s="218"/>
      <c r="J286" s="218"/>
      <c r="K286" s="218"/>
      <c r="L286" s="218"/>
      <c r="M286" s="218"/>
      <c r="N286" s="218"/>
      <c r="O286" s="218"/>
      <c r="P286" s="218"/>
      <c r="Q286" s="218"/>
      <c r="R286" s="218"/>
      <c r="S286" s="218"/>
      <c r="T286" s="218"/>
      <c r="U286" s="218"/>
      <c r="V286" s="218"/>
      <c r="W286" s="218"/>
      <c r="X286" s="208"/>
      <c r="Y286" s="208"/>
      <c r="Z286" s="208"/>
      <c r="AA286" s="208"/>
      <c r="AB286" s="208"/>
      <c r="AC286" s="208"/>
      <c r="AD286" s="208"/>
      <c r="AE286" s="208"/>
      <c r="AF286" s="208"/>
      <c r="AG286" s="208" t="s">
        <v>140</v>
      </c>
      <c r="AH286" s="208">
        <v>0</v>
      </c>
      <c r="AI286" s="208"/>
      <c r="AJ286" s="208"/>
      <c r="AK286" s="208"/>
      <c r="AL286" s="208"/>
      <c r="AM286" s="208"/>
      <c r="AN286" s="208"/>
      <c r="AO286" s="208"/>
      <c r="AP286" s="208"/>
      <c r="AQ286" s="208"/>
      <c r="AR286" s="208"/>
      <c r="AS286" s="208"/>
      <c r="AT286" s="208"/>
      <c r="AU286" s="208"/>
      <c r="AV286" s="208"/>
      <c r="AW286" s="208"/>
      <c r="AX286" s="208"/>
      <c r="AY286" s="208"/>
      <c r="AZ286" s="208"/>
      <c r="BA286" s="208"/>
      <c r="BB286" s="208"/>
      <c r="BC286" s="208"/>
      <c r="BD286" s="208"/>
      <c r="BE286" s="208"/>
      <c r="BF286" s="208"/>
      <c r="BG286" s="208"/>
      <c r="BH286" s="208"/>
    </row>
    <row r="287" spans="1:60" outlineLevel="1">
      <c r="A287" s="215"/>
      <c r="B287" s="216"/>
      <c r="C287" s="245" t="s">
        <v>206</v>
      </c>
      <c r="D287" s="220"/>
      <c r="E287" s="221">
        <v>94.15</v>
      </c>
      <c r="F287" s="218"/>
      <c r="G287" s="218"/>
      <c r="H287" s="218"/>
      <c r="I287" s="218"/>
      <c r="J287" s="218"/>
      <c r="K287" s="218"/>
      <c r="L287" s="218"/>
      <c r="M287" s="218"/>
      <c r="N287" s="218"/>
      <c r="O287" s="218"/>
      <c r="P287" s="218"/>
      <c r="Q287" s="218"/>
      <c r="R287" s="218"/>
      <c r="S287" s="218"/>
      <c r="T287" s="218"/>
      <c r="U287" s="218"/>
      <c r="V287" s="218"/>
      <c r="W287" s="218"/>
      <c r="X287" s="208"/>
      <c r="Y287" s="208"/>
      <c r="Z287" s="208"/>
      <c r="AA287" s="208"/>
      <c r="AB287" s="208"/>
      <c r="AC287" s="208"/>
      <c r="AD287" s="208"/>
      <c r="AE287" s="208"/>
      <c r="AF287" s="208"/>
      <c r="AG287" s="208" t="s">
        <v>140</v>
      </c>
      <c r="AH287" s="208">
        <v>0</v>
      </c>
      <c r="AI287" s="208"/>
      <c r="AJ287" s="208"/>
      <c r="AK287" s="208"/>
      <c r="AL287" s="208"/>
      <c r="AM287" s="208"/>
      <c r="AN287" s="208"/>
      <c r="AO287" s="208"/>
      <c r="AP287" s="208"/>
      <c r="AQ287" s="208"/>
      <c r="AR287" s="208"/>
      <c r="AS287" s="208"/>
      <c r="AT287" s="208"/>
      <c r="AU287" s="208"/>
      <c r="AV287" s="208"/>
      <c r="AW287" s="208"/>
      <c r="AX287" s="208"/>
      <c r="AY287" s="208"/>
      <c r="AZ287" s="208"/>
      <c r="BA287" s="208"/>
      <c r="BB287" s="208"/>
      <c r="BC287" s="208"/>
      <c r="BD287" s="208"/>
      <c r="BE287" s="208"/>
      <c r="BF287" s="208"/>
      <c r="BG287" s="208"/>
      <c r="BH287" s="208"/>
    </row>
    <row r="288" spans="1:60" outlineLevel="1">
      <c r="A288" s="215"/>
      <c r="B288" s="216"/>
      <c r="C288" s="246"/>
      <c r="D288" s="237"/>
      <c r="E288" s="237"/>
      <c r="F288" s="237"/>
      <c r="G288" s="237"/>
      <c r="H288" s="218"/>
      <c r="I288" s="218"/>
      <c r="J288" s="218"/>
      <c r="K288" s="218"/>
      <c r="L288" s="218"/>
      <c r="M288" s="218"/>
      <c r="N288" s="218"/>
      <c r="O288" s="218"/>
      <c r="P288" s="218"/>
      <c r="Q288" s="218"/>
      <c r="R288" s="218"/>
      <c r="S288" s="218"/>
      <c r="T288" s="218"/>
      <c r="U288" s="218"/>
      <c r="V288" s="218"/>
      <c r="W288" s="218"/>
      <c r="X288" s="208"/>
      <c r="Y288" s="208"/>
      <c r="Z288" s="208"/>
      <c r="AA288" s="208"/>
      <c r="AB288" s="208"/>
      <c r="AC288" s="208"/>
      <c r="AD288" s="208"/>
      <c r="AE288" s="208"/>
      <c r="AF288" s="208"/>
      <c r="AG288" s="208" t="s">
        <v>142</v>
      </c>
      <c r="AH288" s="208"/>
      <c r="AI288" s="208"/>
      <c r="AJ288" s="208"/>
      <c r="AK288" s="208"/>
      <c r="AL288" s="208"/>
      <c r="AM288" s="208"/>
      <c r="AN288" s="208"/>
      <c r="AO288" s="208"/>
      <c r="AP288" s="208"/>
      <c r="AQ288" s="208"/>
      <c r="AR288" s="208"/>
      <c r="AS288" s="208"/>
      <c r="AT288" s="208"/>
      <c r="AU288" s="208"/>
      <c r="AV288" s="208"/>
      <c r="AW288" s="208"/>
      <c r="AX288" s="208"/>
      <c r="AY288" s="208"/>
      <c r="AZ288" s="208"/>
      <c r="BA288" s="208"/>
      <c r="BB288" s="208"/>
      <c r="BC288" s="208"/>
      <c r="BD288" s="208"/>
      <c r="BE288" s="208"/>
      <c r="BF288" s="208"/>
      <c r="BG288" s="208"/>
      <c r="BH288" s="208"/>
    </row>
    <row r="289" spans="1:60" outlineLevel="1">
      <c r="A289" s="229">
        <v>52</v>
      </c>
      <c r="B289" s="230" t="s">
        <v>356</v>
      </c>
      <c r="C289" s="244" t="s">
        <v>357</v>
      </c>
      <c r="D289" s="231" t="s">
        <v>145</v>
      </c>
      <c r="E289" s="232">
        <v>404.15000000000003</v>
      </c>
      <c r="F289" s="233"/>
      <c r="G289" s="234">
        <f>ROUND(E289*F289,2)</f>
        <v>0</v>
      </c>
      <c r="H289" s="233"/>
      <c r="I289" s="234">
        <f>ROUND(E289*H289,2)</f>
        <v>0</v>
      </c>
      <c r="J289" s="233"/>
      <c r="K289" s="234">
        <f>ROUND(E289*J289,2)</f>
        <v>0</v>
      </c>
      <c r="L289" s="234">
        <v>21</v>
      </c>
      <c r="M289" s="234">
        <f>G289*(1+L289/100)</f>
        <v>0</v>
      </c>
      <c r="N289" s="234">
        <v>0</v>
      </c>
      <c r="O289" s="234">
        <f>ROUND(E289*N289,2)</f>
        <v>0</v>
      </c>
      <c r="P289" s="234">
        <v>0</v>
      </c>
      <c r="Q289" s="234">
        <f>ROUND(E289*P289,2)</f>
        <v>0</v>
      </c>
      <c r="R289" s="234" t="s">
        <v>351</v>
      </c>
      <c r="S289" s="234" t="s">
        <v>137</v>
      </c>
      <c r="T289" s="235" t="s">
        <v>137</v>
      </c>
      <c r="U289" s="218">
        <v>6.9710000000000008E-2</v>
      </c>
      <c r="V289" s="218">
        <f>ROUND(E289*U289,2)</f>
        <v>28.17</v>
      </c>
      <c r="W289" s="218"/>
      <c r="X289" s="208"/>
      <c r="Y289" s="208"/>
      <c r="Z289" s="208"/>
      <c r="AA289" s="208"/>
      <c r="AB289" s="208"/>
      <c r="AC289" s="208"/>
      <c r="AD289" s="208"/>
      <c r="AE289" s="208"/>
      <c r="AF289" s="208"/>
      <c r="AG289" s="208" t="s">
        <v>277</v>
      </c>
      <c r="AH289" s="208"/>
      <c r="AI289" s="208"/>
      <c r="AJ289" s="208"/>
      <c r="AK289" s="208"/>
      <c r="AL289" s="208"/>
      <c r="AM289" s="208"/>
      <c r="AN289" s="208"/>
      <c r="AO289" s="208"/>
      <c r="AP289" s="208"/>
      <c r="AQ289" s="208"/>
      <c r="AR289" s="208"/>
      <c r="AS289" s="208"/>
      <c r="AT289" s="208"/>
      <c r="AU289" s="208"/>
      <c r="AV289" s="208"/>
      <c r="AW289" s="208"/>
      <c r="AX289" s="208"/>
      <c r="AY289" s="208"/>
      <c r="AZ289" s="208"/>
      <c r="BA289" s="208"/>
      <c r="BB289" s="208"/>
      <c r="BC289" s="208"/>
      <c r="BD289" s="208"/>
      <c r="BE289" s="208"/>
      <c r="BF289" s="208"/>
      <c r="BG289" s="208"/>
      <c r="BH289" s="208"/>
    </row>
    <row r="290" spans="1:60" outlineLevel="1">
      <c r="A290" s="215"/>
      <c r="B290" s="216"/>
      <c r="C290" s="245" t="s">
        <v>352</v>
      </c>
      <c r="D290" s="220"/>
      <c r="E290" s="221"/>
      <c r="F290" s="218"/>
      <c r="G290" s="218"/>
      <c r="H290" s="218"/>
      <c r="I290" s="218"/>
      <c r="J290" s="218"/>
      <c r="K290" s="218"/>
      <c r="L290" s="218"/>
      <c r="M290" s="218"/>
      <c r="N290" s="218"/>
      <c r="O290" s="218"/>
      <c r="P290" s="218"/>
      <c r="Q290" s="218"/>
      <c r="R290" s="218"/>
      <c r="S290" s="218"/>
      <c r="T290" s="218"/>
      <c r="U290" s="218"/>
      <c r="V290" s="218"/>
      <c r="W290" s="218"/>
      <c r="X290" s="208"/>
      <c r="Y290" s="208"/>
      <c r="Z290" s="208"/>
      <c r="AA290" s="208"/>
      <c r="AB290" s="208"/>
      <c r="AC290" s="208"/>
      <c r="AD290" s="208"/>
      <c r="AE290" s="208"/>
      <c r="AF290" s="208"/>
      <c r="AG290" s="208" t="s">
        <v>140</v>
      </c>
      <c r="AH290" s="208">
        <v>0</v>
      </c>
      <c r="AI290" s="208"/>
      <c r="AJ290" s="208"/>
      <c r="AK290" s="208"/>
      <c r="AL290" s="208"/>
      <c r="AM290" s="208"/>
      <c r="AN290" s="208"/>
      <c r="AO290" s="208"/>
      <c r="AP290" s="208"/>
      <c r="AQ290" s="208"/>
      <c r="AR290" s="208"/>
      <c r="AS290" s="208"/>
      <c r="AT290" s="208"/>
      <c r="AU290" s="208"/>
      <c r="AV290" s="208"/>
      <c r="AW290" s="208"/>
      <c r="AX290" s="208"/>
      <c r="AY290" s="208"/>
      <c r="AZ290" s="208"/>
      <c r="BA290" s="208"/>
      <c r="BB290" s="208"/>
      <c r="BC290" s="208"/>
      <c r="BD290" s="208"/>
      <c r="BE290" s="208"/>
      <c r="BF290" s="208"/>
      <c r="BG290" s="208"/>
      <c r="BH290" s="208"/>
    </row>
    <row r="291" spans="1:60" outlineLevel="1">
      <c r="A291" s="215"/>
      <c r="B291" s="216"/>
      <c r="C291" s="245" t="s">
        <v>198</v>
      </c>
      <c r="D291" s="220"/>
      <c r="E291" s="221">
        <v>37.410000000000004</v>
      </c>
      <c r="F291" s="218"/>
      <c r="G291" s="218"/>
      <c r="H291" s="218"/>
      <c r="I291" s="218"/>
      <c r="J291" s="218"/>
      <c r="K291" s="218"/>
      <c r="L291" s="218"/>
      <c r="M291" s="218"/>
      <c r="N291" s="218"/>
      <c r="O291" s="218"/>
      <c r="P291" s="218"/>
      <c r="Q291" s="218"/>
      <c r="R291" s="218"/>
      <c r="S291" s="218"/>
      <c r="T291" s="218"/>
      <c r="U291" s="218"/>
      <c r="V291" s="218"/>
      <c r="W291" s="218"/>
      <c r="X291" s="208"/>
      <c r="Y291" s="208"/>
      <c r="Z291" s="208"/>
      <c r="AA291" s="208"/>
      <c r="AB291" s="208"/>
      <c r="AC291" s="208"/>
      <c r="AD291" s="208"/>
      <c r="AE291" s="208"/>
      <c r="AF291" s="208"/>
      <c r="AG291" s="208" t="s">
        <v>140</v>
      </c>
      <c r="AH291" s="208">
        <v>0</v>
      </c>
      <c r="AI291" s="208"/>
      <c r="AJ291" s="208"/>
      <c r="AK291" s="208"/>
      <c r="AL291" s="208"/>
      <c r="AM291" s="208"/>
      <c r="AN291" s="208"/>
      <c r="AO291" s="208"/>
      <c r="AP291" s="208"/>
      <c r="AQ291" s="208"/>
      <c r="AR291" s="208"/>
      <c r="AS291" s="208"/>
      <c r="AT291" s="208"/>
      <c r="AU291" s="208"/>
      <c r="AV291" s="208"/>
      <c r="AW291" s="208"/>
      <c r="AX291" s="208"/>
      <c r="AY291" s="208"/>
      <c r="AZ291" s="208"/>
      <c r="BA291" s="208"/>
      <c r="BB291" s="208"/>
      <c r="BC291" s="208"/>
      <c r="BD291" s="208"/>
      <c r="BE291" s="208"/>
      <c r="BF291" s="208"/>
      <c r="BG291" s="208"/>
      <c r="BH291" s="208"/>
    </row>
    <row r="292" spans="1:60" outlineLevel="1">
      <c r="A292" s="215"/>
      <c r="B292" s="216"/>
      <c r="C292" s="245" t="s">
        <v>199</v>
      </c>
      <c r="D292" s="220"/>
      <c r="E292" s="221">
        <v>22.48</v>
      </c>
      <c r="F292" s="218"/>
      <c r="G292" s="218"/>
      <c r="H292" s="218"/>
      <c r="I292" s="218"/>
      <c r="J292" s="218"/>
      <c r="K292" s="218"/>
      <c r="L292" s="218"/>
      <c r="M292" s="218"/>
      <c r="N292" s="218"/>
      <c r="O292" s="218"/>
      <c r="P292" s="218"/>
      <c r="Q292" s="218"/>
      <c r="R292" s="218"/>
      <c r="S292" s="218"/>
      <c r="T292" s="218"/>
      <c r="U292" s="218"/>
      <c r="V292" s="218"/>
      <c r="W292" s="218"/>
      <c r="X292" s="208"/>
      <c r="Y292" s="208"/>
      <c r="Z292" s="208"/>
      <c r="AA292" s="208"/>
      <c r="AB292" s="208"/>
      <c r="AC292" s="208"/>
      <c r="AD292" s="208"/>
      <c r="AE292" s="208"/>
      <c r="AF292" s="208"/>
      <c r="AG292" s="208" t="s">
        <v>140</v>
      </c>
      <c r="AH292" s="208">
        <v>0</v>
      </c>
      <c r="AI292" s="208"/>
      <c r="AJ292" s="208"/>
      <c r="AK292" s="208"/>
      <c r="AL292" s="208"/>
      <c r="AM292" s="208"/>
      <c r="AN292" s="208"/>
      <c r="AO292" s="208"/>
      <c r="AP292" s="208"/>
      <c r="AQ292" s="208"/>
      <c r="AR292" s="208"/>
      <c r="AS292" s="208"/>
      <c r="AT292" s="208"/>
      <c r="AU292" s="208"/>
      <c r="AV292" s="208"/>
      <c r="AW292" s="208"/>
      <c r="AX292" s="208"/>
      <c r="AY292" s="208"/>
      <c r="AZ292" s="208"/>
      <c r="BA292" s="208"/>
      <c r="BB292" s="208"/>
      <c r="BC292" s="208"/>
      <c r="BD292" s="208"/>
      <c r="BE292" s="208"/>
      <c r="BF292" s="208"/>
      <c r="BG292" s="208"/>
      <c r="BH292" s="208"/>
    </row>
    <row r="293" spans="1:60" outlineLevel="1">
      <c r="A293" s="215"/>
      <c r="B293" s="216"/>
      <c r="C293" s="245" t="s">
        <v>200</v>
      </c>
      <c r="D293" s="220"/>
      <c r="E293" s="221">
        <v>45.34</v>
      </c>
      <c r="F293" s="218"/>
      <c r="G293" s="218"/>
      <c r="H293" s="218"/>
      <c r="I293" s="218"/>
      <c r="J293" s="218"/>
      <c r="K293" s="218"/>
      <c r="L293" s="218"/>
      <c r="M293" s="218"/>
      <c r="N293" s="218"/>
      <c r="O293" s="218"/>
      <c r="P293" s="218"/>
      <c r="Q293" s="218"/>
      <c r="R293" s="218"/>
      <c r="S293" s="218"/>
      <c r="T293" s="218"/>
      <c r="U293" s="218"/>
      <c r="V293" s="218"/>
      <c r="W293" s="218"/>
      <c r="X293" s="208"/>
      <c r="Y293" s="208"/>
      <c r="Z293" s="208"/>
      <c r="AA293" s="208"/>
      <c r="AB293" s="208"/>
      <c r="AC293" s="208"/>
      <c r="AD293" s="208"/>
      <c r="AE293" s="208"/>
      <c r="AF293" s="208"/>
      <c r="AG293" s="208" t="s">
        <v>140</v>
      </c>
      <c r="AH293" s="208">
        <v>0</v>
      </c>
      <c r="AI293" s="208"/>
      <c r="AJ293" s="208"/>
      <c r="AK293" s="208"/>
      <c r="AL293" s="208"/>
      <c r="AM293" s="208"/>
      <c r="AN293" s="208"/>
      <c r="AO293" s="208"/>
      <c r="AP293" s="208"/>
      <c r="AQ293" s="208"/>
      <c r="AR293" s="208"/>
      <c r="AS293" s="208"/>
      <c r="AT293" s="208"/>
      <c r="AU293" s="208"/>
      <c r="AV293" s="208"/>
      <c r="AW293" s="208"/>
      <c r="AX293" s="208"/>
      <c r="AY293" s="208"/>
      <c r="AZ293" s="208"/>
      <c r="BA293" s="208"/>
      <c r="BB293" s="208"/>
      <c r="BC293" s="208"/>
      <c r="BD293" s="208"/>
      <c r="BE293" s="208"/>
      <c r="BF293" s="208"/>
      <c r="BG293" s="208"/>
      <c r="BH293" s="208"/>
    </row>
    <row r="294" spans="1:60" outlineLevel="1">
      <c r="A294" s="215"/>
      <c r="B294" s="216"/>
      <c r="C294" s="245" t="s">
        <v>353</v>
      </c>
      <c r="D294" s="220"/>
      <c r="E294" s="221"/>
      <c r="F294" s="218"/>
      <c r="G294" s="218"/>
      <c r="H294" s="218"/>
      <c r="I294" s="218"/>
      <c r="J294" s="218"/>
      <c r="K294" s="218"/>
      <c r="L294" s="218"/>
      <c r="M294" s="218"/>
      <c r="N294" s="218"/>
      <c r="O294" s="218"/>
      <c r="P294" s="218"/>
      <c r="Q294" s="218"/>
      <c r="R294" s="218"/>
      <c r="S294" s="218"/>
      <c r="T294" s="218"/>
      <c r="U294" s="218"/>
      <c r="V294" s="218"/>
      <c r="W294" s="218"/>
      <c r="X294" s="208"/>
      <c r="Y294" s="208"/>
      <c r="Z294" s="208"/>
      <c r="AA294" s="208"/>
      <c r="AB294" s="208"/>
      <c r="AC294" s="208"/>
      <c r="AD294" s="208"/>
      <c r="AE294" s="208"/>
      <c r="AF294" s="208"/>
      <c r="AG294" s="208" t="s">
        <v>140</v>
      </c>
      <c r="AH294" s="208">
        <v>0</v>
      </c>
      <c r="AI294" s="208"/>
      <c r="AJ294" s="208"/>
      <c r="AK294" s="208"/>
      <c r="AL294" s="208"/>
      <c r="AM294" s="208"/>
      <c r="AN294" s="208"/>
      <c r="AO294" s="208"/>
      <c r="AP294" s="208"/>
      <c r="AQ294" s="208"/>
      <c r="AR294" s="208"/>
      <c r="AS294" s="208"/>
      <c r="AT294" s="208"/>
      <c r="AU294" s="208"/>
      <c r="AV294" s="208"/>
      <c r="AW294" s="208"/>
      <c r="AX294" s="208"/>
      <c r="AY294" s="208"/>
      <c r="AZ294" s="208"/>
      <c r="BA294" s="208"/>
      <c r="BB294" s="208"/>
      <c r="BC294" s="208"/>
      <c r="BD294" s="208"/>
      <c r="BE294" s="208"/>
      <c r="BF294" s="208"/>
      <c r="BG294" s="208"/>
      <c r="BH294" s="208"/>
    </row>
    <row r="295" spans="1:60" outlineLevel="1">
      <c r="A295" s="215"/>
      <c r="B295" s="216"/>
      <c r="C295" s="245" t="s">
        <v>203</v>
      </c>
      <c r="D295" s="220"/>
      <c r="E295" s="221">
        <v>64.430000000000007</v>
      </c>
      <c r="F295" s="218"/>
      <c r="G295" s="218"/>
      <c r="H295" s="218"/>
      <c r="I295" s="218"/>
      <c r="J295" s="218"/>
      <c r="K295" s="218"/>
      <c r="L295" s="218"/>
      <c r="M295" s="218"/>
      <c r="N295" s="218"/>
      <c r="O295" s="218"/>
      <c r="P295" s="218"/>
      <c r="Q295" s="218"/>
      <c r="R295" s="218"/>
      <c r="S295" s="218"/>
      <c r="T295" s="218"/>
      <c r="U295" s="218"/>
      <c r="V295" s="218"/>
      <c r="W295" s="218"/>
      <c r="X295" s="208"/>
      <c r="Y295" s="208"/>
      <c r="Z295" s="208"/>
      <c r="AA295" s="208"/>
      <c r="AB295" s="208"/>
      <c r="AC295" s="208"/>
      <c r="AD295" s="208"/>
      <c r="AE295" s="208"/>
      <c r="AF295" s="208"/>
      <c r="AG295" s="208" t="s">
        <v>140</v>
      </c>
      <c r="AH295" s="208">
        <v>0</v>
      </c>
      <c r="AI295" s="208"/>
      <c r="AJ295" s="208"/>
      <c r="AK295" s="208"/>
      <c r="AL295" s="208"/>
      <c r="AM295" s="208"/>
      <c r="AN295" s="208"/>
      <c r="AO295" s="208"/>
      <c r="AP295" s="208"/>
      <c r="AQ295" s="208"/>
      <c r="AR295" s="208"/>
      <c r="AS295" s="208"/>
      <c r="AT295" s="208"/>
      <c r="AU295" s="208"/>
      <c r="AV295" s="208"/>
      <c r="AW295" s="208"/>
      <c r="AX295" s="208"/>
      <c r="AY295" s="208"/>
      <c r="AZ295" s="208"/>
      <c r="BA295" s="208"/>
      <c r="BB295" s="208"/>
      <c r="BC295" s="208"/>
      <c r="BD295" s="208"/>
      <c r="BE295" s="208"/>
      <c r="BF295" s="208"/>
      <c r="BG295" s="208"/>
      <c r="BH295" s="208"/>
    </row>
    <row r="296" spans="1:60" outlineLevel="1">
      <c r="A296" s="215"/>
      <c r="B296" s="216"/>
      <c r="C296" s="245" t="s">
        <v>204</v>
      </c>
      <c r="D296" s="220"/>
      <c r="E296" s="221">
        <v>63.470000000000006</v>
      </c>
      <c r="F296" s="218"/>
      <c r="G296" s="218"/>
      <c r="H296" s="218"/>
      <c r="I296" s="218"/>
      <c r="J296" s="218"/>
      <c r="K296" s="218"/>
      <c r="L296" s="218"/>
      <c r="M296" s="218"/>
      <c r="N296" s="218"/>
      <c r="O296" s="218"/>
      <c r="P296" s="218"/>
      <c r="Q296" s="218"/>
      <c r="R296" s="218"/>
      <c r="S296" s="218"/>
      <c r="T296" s="218"/>
      <c r="U296" s="218"/>
      <c r="V296" s="218"/>
      <c r="W296" s="218"/>
      <c r="X296" s="208"/>
      <c r="Y296" s="208"/>
      <c r="Z296" s="208"/>
      <c r="AA296" s="208"/>
      <c r="AB296" s="208"/>
      <c r="AC296" s="208"/>
      <c r="AD296" s="208"/>
      <c r="AE296" s="208"/>
      <c r="AF296" s="208"/>
      <c r="AG296" s="208" t="s">
        <v>140</v>
      </c>
      <c r="AH296" s="208">
        <v>0</v>
      </c>
      <c r="AI296" s="208"/>
      <c r="AJ296" s="208"/>
      <c r="AK296" s="208"/>
      <c r="AL296" s="208"/>
      <c r="AM296" s="208"/>
      <c r="AN296" s="208"/>
      <c r="AO296" s="208"/>
      <c r="AP296" s="208"/>
      <c r="AQ296" s="208"/>
      <c r="AR296" s="208"/>
      <c r="AS296" s="208"/>
      <c r="AT296" s="208"/>
      <c r="AU296" s="208"/>
      <c r="AV296" s="208"/>
      <c r="AW296" s="208"/>
      <c r="AX296" s="208"/>
      <c r="AY296" s="208"/>
      <c r="AZ296" s="208"/>
      <c r="BA296" s="208"/>
      <c r="BB296" s="208"/>
      <c r="BC296" s="208"/>
      <c r="BD296" s="208"/>
      <c r="BE296" s="208"/>
      <c r="BF296" s="208"/>
      <c r="BG296" s="208"/>
      <c r="BH296" s="208"/>
    </row>
    <row r="297" spans="1:60" outlineLevel="1">
      <c r="A297" s="215"/>
      <c r="B297" s="216"/>
      <c r="C297" s="245" t="s">
        <v>205</v>
      </c>
      <c r="D297" s="220"/>
      <c r="E297" s="221">
        <v>76.88000000000001</v>
      </c>
      <c r="F297" s="218"/>
      <c r="G297" s="218"/>
      <c r="H297" s="218"/>
      <c r="I297" s="218"/>
      <c r="J297" s="218"/>
      <c r="K297" s="218"/>
      <c r="L297" s="218"/>
      <c r="M297" s="218"/>
      <c r="N297" s="218"/>
      <c r="O297" s="218"/>
      <c r="P297" s="218"/>
      <c r="Q297" s="218"/>
      <c r="R297" s="218"/>
      <c r="S297" s="218"/>
      <c r="T297" s="218"/>
      <c r="U297" s="218"/>
      <c r="V297" s="218"/>
      <c r="W297" s="218"/>
      <c r="X297" s="208"/>
      <c r="Y297" s="208"/>
      <c r="Z297" s="208"/>
      <c r="AA297" s="208"/>
      <c r="AB297" s="208"/>
      <c r="AC297" s="208"/>
      <c r="AD297" s="208"/>
      <c r="AE297" s="208"/>
      <c r="AF297" s="208"/>
      <c r="AG297" s="208" t="s">
        <v>140</v>
      </c>
      <c r="AH297" s="208">
        <v>0</v>
      </c>
      <c r="AI297" s="208"/>
      <c r="AJ297" s="208"/>
      <c r="AK297" s="208"/>
      <c r="AL297" s="208"/>
      <c r="AM297" s="208"/>
      <c r="AN297" s="208"/>
      <c r="AO297" s="208"/>
      <c r="AP297" s="208"/>
      <c r="AQ297" s="208"/>
      <c r="AR297" s="208"/>
      <c r="AS297" s="208"/>
      <c r="AT297" s="208"/>
      <c r="AU297" s="208"/>
      <c r="AV297" s="208"/>
      <c r="AW297" s="208"/>
      <c r="AX297" s="208"/>
      <c r="AY297" s="208"/>
      <c r="AZ297" s="208"/>
      <c r="BA297" s="208"/>
      <c r="BB297" s="208"/>
      <c r="BC297" s="208"/>
      <c r="BD297" s="208"/>
      <c r="BE297" s="208"/>
      <c r="BF297" s="208"/>
      <c r="BG297" s="208"/>
      <c r="BH297" s="208"/>
    </row>
    <row r="298" spans="1:60" outlineLevel="1">
      <c r="A298" s="215"/>
      <c r="B298" s="216"/>
      <c r="C298" s="245" t="s">
        <v>206</v>
      </c>
      <c r="D298" s="220"/>
      <c r="E298" s="221">
        <v>94.15</v>
      </c>
      <c r="F298" s="218"/>
      <c r="G298" s="218"/>
      <c r="H298" s="218"/>
      <c r="I298" s="218"/>
      <c r="J298" s="218"/>
      <c r="K298" s="218"/>
      <c r="L298" s="218"/>
      <c r="M298" s="218"/>
      <c r="N298" s="218"/>
      <c r="O298" s="218"/>
      <c r="P298" s="218"/>
      <c r="Q298" s="218"/>
      <c r="R298" s="218"/>
      <c r="S298" s="218"/>
      <c r="T298" s="218"/>
      <c r="U298" s="218"/>
      <c r="V298" s="218"/>
      <c r="W298" s="218"/>
      <c r="X298" s="208"/>
      <c r="Y298" s="208"/>
      <c r="Z298" s="208"/>
      <c r="AA298" s="208"/>
      <c r="AB298" s="208"/>
      <c r="AC298" s="208"/>
      <c r="AD298" s="208"/>
      <c r="AE298" s="208"/>
      <c r="AF298" s="208"/>
      <c r="AG298" s="208" t="s">
        <v>140</v>
      </c>
      <c r="AH298" s="208">
        <v>0</v>
      </c>
      <c r="AI298" s="208"/>
      <c r="AJ298" s="208"/>
      <c r="AK298" s="208"/>
      <c r="AL298" s="208"/>
      <c r="AM298" s="208"/>
      <c r="AN298" s="208"/>
      <c r="AO298" s="208"/>
      <c r="AP298" s="208"/>
      <c r="AQ298" s="208"/>
      <c r="AR298" s="208"/>
      <c r="AS298" s="208"/>
      <c r="AT298" s="208"/>
      <c r="AU298" s="208"/>
      <c r="AV298" s="208"/>
      <c r="AW298" s="208"/>
      <c r="AX298" s="208"/>
      <c r="AY298" s="208"/>
      <c r="AZ298" s="208"/>
      <c r="BA298" s="208"/>
      <c r="BB298" s="208"/>
      <c r="BC298" s="208"/>
      <c r="BD298" s="208"/>
      <c r="BE298" s="208"/>
      <c r="BF298" s="208"/>
      <c r="BG298" s="208"/>
      <c r="BH298" s="208"/>
    </row>
    <row r="299" spans="1:60" outlineLevel="1">
      <c r="A299" s="215"/>
      <c r="B299" s="216"/>
      <c r="C299" s="246"/>
      <c r="D299" s="237"/>
      <c r="E299" s="237"/>
      <c r="F299" s="237"/>
      <c r="G299" s="237"/>
      <c r="H299" s="218"/>
      <c r="I299" s="218"/>
      <c r="J299" s="218"/>
      <c r="K299" s="218"/>
      <c r="L299" s="218"/>
      <c r="M299" s="218"/>
      <c r="N299" s="218"/>
      <c r="O299" s="218"/>
      <c r="P299" s="218"/>
      <c r="Q299" s="218"/>
      <c r="R299" s="218"/>
      <c r="S299" s="218"/>
      <c r="T299" s="218"/>
      <c r="U299" s="218"/>
      <c r="V299" s="218"/>
      <c r="W299" s="218"/>
      <c r="X299" s="208"/>
      <c r="Y299" s="208"/>
      <c r="Z299" s="208"/>
      <c r="AA299" s="208"/>
      <c r="AB299" s="208"/>
      <c r="AC299" s="208"/>
      <c r="AD299" s="208"/>
      <c r="AE299" s="208"/>
      <c r="AF299" s="208"/>
      <c r="AG299" s="208" t="s">
        <v>142</v>
      </c>
      <c r="AH299" s="208"/>
      <c r="AI299" s="208"/>
      <c r="AJ299" s="208"/>
      <c r="AK299" s="208"/>
      <c r="AL299" s="208"/>
      <c r="AM299" s="208"/>
      <c r="AN299" s="208"/>
      <c r="AO299" s="208"/>
      <c r="AP299" s="208"/>
      <c r="AQ299" s="208"/>
      <c r="AR299" s="208"/>
      <c r="AS299" s="208"/>
      <c r="AT299" s="208"/>
      <c r="AU299" s="208"/>
      <c r="AV299" s="208"/>
      <c r="AW299" s="208"/>
      <c r="AX299" s="208"/>
      <c r="AY299" s="208"/>
      <c r="AZ299" s="208"/>
      <c r="BA299" s="208"/>
      <c r="BB299" s="208"/>
      <c r="BC299" s="208"/>
      <c r="BD299" s="208"/>
      <c r="BE299" s="208"/>
      <c r="BF299" s="208"/>
      <c r="BG299" s="208"/>
      <c r="BH299" s="208"/>
    </row>
    <row r="300" spans="1:60">
      <c r="A300" s="223" t="s">
        <v>131</v>
      </c>
      <c r="B300" s="224" t="s">
        <v>97</v>
      </c>
      <c r="C300" s="243" t="s">
        <v>98</v>
      </c>
      <c r="D300" s="225"/>
      <c r="E300" s="226"/>
      <c r="F300" s="227"/>
      <c r="G300" s="227">
        <f>SUMIF(AG301:AG311,"&lt;&gt;NOR",G301:G311)</f>
        <v>0</v>
      </c>
      <c r="H300" s="227"/>
      <c r="I300" s="227">
        <f>SUM(I301:I311)</f>
        <v>0</v>
      </c>
      <c r="J300" s="227"/>
      <c r="K300" s="227">
        <f>SUM(K301:K311)</f>
        <v>0</v>
      </c>
      <c r="L300" s="227"/>
      <c r="M300" s="227">
        <f>SUM(M301:M311)</f>
        <v>0</v>
      </c>
      <c r="N300" s="227"/>
      <c r="O300" s="227">
        <f>SUM(O301:O311)</f>
        <v>0.01</v>
      </c>
      <c r="P300" s="227"/>
      <c r="Q300" s="227">
        <f>SUM(Q301:Q311)</f>
        <v>0</v>
      </c>
      <c r="R300" s="227"/>
      <c r="S300" s="227"/>
      <c r="T300" s="228"/>
      <c r="U300" s="222"/>
      <c r="V300" s="222">
        <f>SUM(V301:V311)</f>
        <v>4.37</v>
      </c>
      <c r="W300" s="222"/>
      <c r="AG300" t="s">
        <v>132</v>
      </c>
    </row>
    <row r="301" spans="1:60" outlineLevel="1">
      <c r="A301" s="229">
        <v>53</v>
      </c>
      <c r="B301" s="230" t="s">
        <v>358</v>
      </c>
      <c r="C301" s="244" t="s">
        <v>359</v>
      </c>
      <c r="D301" s="231" t="s">
        <v>145</v>
      </c>
      <c r="E301" s="232">
        <v>48</v>
      </c>
      <c r="F301" s="233"/>
      <c r="G301" s="234">
        <f>ROUND(E301*F301,2)</f>
        <v>0</v>
      </c>
      <c r="H301" s="233"/>
      <c r="I301" s="234">
        <f>ROUND(E301*H301,2)</f>
        <v>0</v>
      </c>
      <c r="J301" s="233"/>
      <c r="K301" s="234">
        <f>ROUND(E301*J301,2)</f>
        <v>0</v>
      </c>
      <c r="L301" s="234">
        <v>21</v>
      </c>
      <c r="M301" s="234">
        <f>G301*(1+L301/100)</f>
        <v>0</v>
      </c>
      <c r="N301" s="234">
        <v>3.0000000000000003E-4</v>
      </c>
      <c r="O301" s="234">
        <f>ROUND(E301*N301,2)</f>
        <v>0.01</v>
      </c>
      <c r="P301" s="234">
        <v>0</v>
      </c>
      <c r="Q301" s="234">
        <f>ROUND(E301*P301,2)</f>
        <v>0</v>
      </c>
      <c r="R301" s="234" t="s">
        <v>360</v>
      </c>
      <c r="S301" s="234" t="s">
        <v>137</v>
      </c>
      <c r="T301" s="235" t="s">
        <v>137</v>
      </c>
      <c r="U301" s="218">
        <v>9.1000000000000011E-2</v>
      </c>
      <c r="V301" s="218">
        <f>ROUND(E301*U301,2)</f>
        <v>4.37</v>
      </c>
      <c r="W301" s="218"/>
      <c r="X301" s="208"/>
      <c r="Y301" s="208"/>
      <c r="Z301" s="208"/>
      <c r="AA301" s="208"/>
      <c r="AB301" s="208"/>
      <c r="AC301" s="208"/>
      <c r="AD301" s="208"/>
      <c r="AE301" s="208"/>
      <c r="AF301" s="208"/>
      <c r="AG301" s="208" t="s">
        <v>277</v>
      </c>
      <c r="AH301" s="208"/>
      <c r="AI301" s="208"/>
      <c r="AJ301" s="208"/>
      <c r="AK301" s="208"/>
      <c r="AL301" s="208"/>
      <c r="AM301" s="208"/>
      <c r="AN301" s="208"/>
      <c r="AO301" s="208"/>
      <c r="AP301" s="208"/>
      <c r="AQ301" s="208"/>
      <c r="AR301" s="208"/>
      <c r="AS301" s="208"/>
      <c r="AT301" s="208"/>
      <c r="AU301" s="208"/>
      <c r="AV301" s="208"/>
      <c r="AW301" s="208"/>
      <c r="AX301" s="208"/>
      <c r="AY301" s="208"/>
      <c r="AZ301" s="208"/>
      <c r="BA301" s="208"/>
      <c r="BB301" s="208"/>
      <c r="BC301" s="208"/>
      <c r="BD301" s="208"/>
      <c r="BE301" s="208"/>
      <c r="BF301" s="208"/>
      <c r="BG301" s="208"/>
      <c r="BH301" s="208"/>
    </row>
    <row r="302" spans="1:60" outlineLevel="1">
      <c r="A302" s="215"/>
      <c r="B302" s="216"/>
      <c r="C302" s="245" t="s">
        <v>361</v>
      </c>
      <c r="D302" s="220"/>
      <c r="E302" s="221">
        <v>26.880000000000003</v>
      </c>
      <c r="F302" s="218"/>
      <c r="G302" s="218"/>
      <c r="H302" s="218"/>
      <c r="I302" s="218"/>
      <c r="J302" s="218"/>
      <c r="K302" s="218"/>
      <c r="L302" s="218"/>
      <c r="M302" s="218"/>
      <c r="N302" s="218"/>
      <c r="O302" s="218"/>
      <c r="P302" s="218"/>
      <c r="Q302" s="218"/>
      <c r="R302" s="218"/>
      <c r="S302" s="218"/>
      <c r="T302" s="218"/>
      <c r="U302" s="218"/>
      <c r="V302" s="218"/>
      <c r="W302" s="218"/>
      <c r="X302" s="208"/>
      <c r="Y302" s="208"/>
      <c r="Z302" s="208"/>
      <c r="AA302" s="208"/>
      <c r="AB302" s="208"/>
      <c r="AC302" s="208"/>
      <c r="AD302" s="208"/>
      <c r="AE302" s="208"/>
      <c r="AF302" s="208"/>
      <c r="AG302" s="208" t="s">
        <v>140</v>
      </c>
      <c r="AH302" s="208">
        <v>0</v>
      </c>
      <c r="AI302" s="208"/>
      <c r="AJ302" s="208"/>
      <c r="AK302" s="208"/>
      <c r="AL302" s="208"/>
      <c r="AM302" s="208"/>
      <c r="AN302" s="208"/>
      <c r="AO302" s="208"/>
      <c r="AP302" s="208"/>
      <c r="AQ302" s="208"/>
      <c r="AR302" s="208"/>
      <c r="AS302" s="208"/>
      <c r="AT302" s="208"/>
      <c r="AU302" s="208"/>
      <c r="AV302" s="208"/>
      <c r="AW302" s="208"/>
      <c r="AX302" s="208"/>
      <c r="AY302" s="208"/>
      <c r="AZ302" s="208"/>
      <c r="BA302" s="208"/>
      <c r="BB302" s="208"/>
      <c r="BC302" s="208"/>
      <c r="BD302" s="208"/>
      <c r="BE302" s="208"/>
      <c r="BF302" s="208"/>
      <c r="BG302" s="208"/>
      <c r="BH302" s="208"/>
    </row>
    <row r="303" spans="1:60" outlineLevel="1">
      <c r="A303" s="215"/>
      <c r="B303" s="216"/>
      <c r="C303" s="245" t="s">
        <v>362</v>
      </c>
      <c r="D303" s="220"/>
      <c r="E303" s="221">
        <v>21.12</v>
      </c>
      <c r="F303" s="218"/>
      <c r="G303" s="218"/>
      <c r="H303" s="218"/>
      <c r="I303" s="218"/>
      <c r="J303" s="218"/>
      <c r="K303" s="218"/>
      <c r="L303" s="218"/>
      <c r="M303" s="218"/>
      <c r="N303" s="218"/>
      <c r="O303" s="218"/>
      <c r="P303" s="218"/>
      <c r="Q303" s="218"/>
      <c r="R303" s="218"/>
      <c r="S303" s="218"/>
      <c r="T303" s="218"/>
      <c r="U303" s="218"/>
      <c r="V303" s="218"/>
      <c r="W303" s="218"/>
      <c r="X303" s="208"/>
      <c r="Y303" s="208"/>
      <c r="Z303" s="208"/>
      <c r="AA303" s="208"/>
      <c r="AB303" s="208"/>
      <c r="AC303" s="208"/>
      <c r="AD303" s="208"/>
      <c r="AE303" s="208"/>
      <c r="AF303" s="208"/>
      <c r="AG303" s="208" t="s">
        <v>140</v>
      </c>
      <c r="AH303" s="208">
        <v>0</v>
      </c>
      <c r="AI303" s="208"/>
      <c r="AJ303" s="208"/>
      <c r="AK303" s="208"/>
      <c r="AL303" s="208"/>
      <c r="AM303" s="208"/>
      <c r="AN303" s="208"/>
      <c r="AO303" s="208"/>
      <c r="AP303" s="208"/>
      <c r="AQ303" s="208"/>
      <c r="AR303" s="208"/>
      <c r="AS303" s="208"/>
      <c r="AT303" s="208"/>
      <c r="AU303" s="208"/>
      <c r="AV303" s="208"/>
      <c r="AW303" s="208"/>
      <c r="AX303" s="208"/>
      <c r="AY303" s="208"/>
      <c r="AZ303" s="208"/>
      <c r="BA303" s="208"/>
      <c r="BB303" s="208"/>
      <c r="BC303" s="208"/>
      <c r="BD303" s="208"/>
      <c r="BE303" s="208"/>
      <c r="BF303" s="208"/>
      <c r="BG303" s="208"/>
      <c r="BH303" s="208"/>
    </row>
    <row r="304" spans="1:60" outlineLevel="1">
      <c r="A304" s="215"/>
      <c r="B304" s="216"/>
      <c r="C304" s="246"/>
      <c r="D304" s="237"/>
      <c r="E304" s="237"/>
      <c r="F304" s="237"/>
      <c r="G304" s="237"/>
      <c r="H304" s="218"/>
      <c r="I304" s="218"/>
      <c r="J304" s="218"/>
      <c r="K304" s="218"/>
      <c r="L304" s="218"/>
      <c r="M304" s="218"/>
      <c r="N304" s="218"/>
      <c r="O304" s="218"/>
      <c r="P304" s="218"/>
      <c r="Q304" s="218"/>
      <c r="R304" s="218"/>
      <c r="S304" s="218"/>
      <c r="T304" s="218"/>
      <c r="U304" s="218"/>
      <c r="V304" s="218"/>
      <c r="W304" s="218"/>
      <c r="X304" s="208"/>
      <c r="Y304" s="208"/>
      <c r="Z304" s="208"/>
      <c r="AA304" s="208"/>
      <c r="AB304" s="208"/>
      <c r="AC304" s="208"/>
      <c r="AD304" s="208"/>
      <c r="AE304" s="208"/>
      <c r="AF304" s="208"/>
      <c r="AG304" s="208" t="s">
        <v>142</v>
      </c>
      <c r="AH304" s="208"/>
      <c r="AI304" s="208"/>
      <c r="AJ304" s="208"/>
      <c r="AK304" s="208"/>
      <c r="AL304" s="208"/>
      <c r="AM304" s="208"/>
      <c r="AN304" s="208"/>
      <c r="AO304" s="208"/>
      <c r="AP304" s="208"/>
      <c r="AQ304" s="208"/>
      <c r="AR304" s="208"/>
      <c r="AS304" s="208"/>
      <c r="AT304" s="208"/>
      <c r="AU304" s="208"/>
      <c r="AV304" s="208"/>
      <c r="AW304" s="208"/>
      <c r="AX304" s="208"/>
      <c r="AY304" s="208"/>
      <c r="AZ304" s="208"/>
      <c r="BA304" s="208"/>
      <c r="BB304" s="208"/>
      <c r="BC304" s="208"/>
      <c r="BD304" s="208"/>
      <c r="BE304" s="208"/>
      <c r="BF304" s="208"/>
      <c r="BG304" s="208"/>
      <c r="BH304" s="208"/>
    </row>
    <row r="305" spans="1:60" outlineLevel="1">
      <c r="A305" s="229">
        <v>54</v>
      </c>
      <c r="B305" s="230" t="s">
        <v>363</v>
      </c>
      <c r="C305" s="244" t="s">
        <v>364</v>
      </c>
      <c r="D305" s="231" t="s">
        <v>145</v>
      </c>
      <c r="E305" s="232">
        <v>48</v>
      </c>
      <c r="F305" s="233"/>
      <c r="G305" s="234">
        <f>ROUND(E305*F305,2)</f>
        <v>0</v>
      </c>
      <c r="H305" s="233"/>
      <c r="I305" s="234">
        <f>ROUND(E305*H305,2)</f>
        <v>0</v>
      </c>
      <c r="J305" s="233"/>
      <c r="K305" s="234">
        <f>ROUND(E305*J305,2)</f>
        <v>0</v>
      </c>
      <c r="L305" s="234">
        <v>21</v>
      </c>
      <c r="M305" s="234">
        <f>G305*(1+L305/100)</f>
        <v>0</v>
      </c>
      <c r="N305" s="234">
        <v>0</v>
      </c>
      <c r="O305" s="234">
        <f>ROUND(E305*N305,2)</f>
        <v>0</v>
      </c>
      <c r="P305" s="234">
        <v>0</v>
      </c>
      <c r="Q305" s="234">
        <f>ROUND(E305*P305,2)</f>
        <v>0</v>
      </c>
      <c r="R305" s="234"/>
      <c r="S305" s="234" t="s">
        <v>172</v>
      </c>
      <c r="T305" s="235" t="s">
        <v>173</v>
      </c>
      <c r="U305" s="218">
        <v>0</v>
      </c>
      <c r="V305" s="218">
        <f>ROUND(E305*U305,2)</f>
        <v>0</v>
      </c>
      <c r="W305" s="218"/>
      <c r="X305" s="208"/>
      <c r="Y305" s="208"/>
      <c r="Z305" s="208"/>
      <c r="AA305" s="208"/>
      <c r="AB305" s="208"/>
      <c r="AC305" s="208"/>
      <c r="AD305" s="208"/>
      <c r="AE305" s="208"/>
      <c r="AF305" s="208"/>
      <c r="AG305" s="208" t="s">
        <v>174</v>
      </c>
      <c r="AH305" s="208"/>
      <c r="AI305" s="208"/>
      <c r="AJ305" s="208"/>
      <c r="AK305" s="208"/>
      <c r="AL305" s="208"/>
      <c r="AM305" s="208"/>
      <c r="AN305" s="208"/>
      <c r="AO305" s="208"/>
      <c r="AP305" s="208"/>
      <c r="AQ305" s="208"/>
      <c r="AR305" s="208"/>
      <c r="AS305" s="208"/>
      <c r="AT305" s="208"/>
      <c r="AU305" s="208"/>
      <c r="AV305" s="208"/>
      <c r="AW305" s="208"/>
      <c r="AX305" s="208"/>
      <c r="AY305" s="208"/>
      <c r="AZ305" s="208"/>
      <c r="BA305" s="208"/>
      <c r="BB305" s="208"/>
      <c r="BC305" s="208"/>
      <c r="BD305" s="208"/>
      <c r="BE305" s="208"/>
      <c r="BF305" s="208"/>
      <c r="BG305" s="208"/>
      <c r="BH305" s="208"/>
    </row>
    <row r="306" spans="1:60" outlineLevel="1">
      <c r="A306" s="215"/>
      <c r="B306" s="216"/>
      <c r="C306" s="245" t="s">
        <v>361</v>
      </c>
      <c r="D306" s="220"/>
      <c r="E306" s="221">
        <v>26.880000000000003</v>
      </c>
      <c r="F306" s="218"/>
      <c r="G306" s="218"/>
      <c r="H306" s="218"/>
      <c r="I306" s="218"/>
      <c r="J306" s="218"/>
      <c r="K306" s="218"/>
      <c r="L306" s="218"/>
      <c r="M306" s="218"/>
      <c r="N306" s="218"/>
      <c r="O306" s="218"/>
      <c r="P306" s="218"/>
      <c r="Q306" s="218"/>
      <c r="R306" s="218"/>
      <c r="S306" s="218"/>
      <c r="T306" s="218"/>
      <c r="U306" s="218"/>
      <c r="V306" s="218"/>
      <c r="W306" s="218"/>
      <c r="X306" s="208"/>
      <c r="Y306" s="208"/>
      <c r="Z306" s="208"/>
      <c r="AA306" s="208"/>
      <c r="AB306" s="208"/>
      <c r="AC306" s="208"/>
      <c r="AD306" s="208"/>
      <c r="AE306" s="208"/>
      <c r="AF306" s="208"/>
      <c r="AG306" s="208" t="s">
        <v>140</v>
      </c>
      <c r="AH306" s="208">
        <v>0</v>
      </c>
      <c r="AI306" s="208"/>
      <c r="AJ306" s="208"/>
      <c r="AK306" s="208"/>
      <c r="AL306" s="208"/>
      <c r="AM306" s="208"/>
      <c r="AN306" s="208"/>
      <c r="AO306" s="208"/>
      <c r="AP306" s="208"/>
      <c r="AQ306" s="208"/>
      <c r="AR306" s="208"/>
      <c r="AS306" s="208"/>
      <c r="AT306" s="208"/>
      <c r="AU306" s="208"/>
      <c r="AV306" s="208"/>
      <c r="AW306" s="208"/>
      <c r="AX306" s="208"/>
      <c r="AY306" s="208"/>
      <c r="AZ306" s="208"/>
      <c r="BA306" s="208"/>
      <c r="BB306" s="208"/>
      <c r="BC306" s="208"/>
      <c r="BD306" s="208"/>
      <c r="BE306" s="208"/>
      <c r="BF306" s="208"/>
      <c r="BG306" s="208"/>
      <c r="BH306" s="208"/>
    </row>
    <row r="307" spans="1:60" outlineLevel="1">
      <c r="A307" s="215"/>
      <c r="B307" s="216"/>
      <c r="C307" s="245" t="s">
        <v>362</v>
      </c>
      <c r="D307" s="220"/>
      <c r="E307" s="221">
        <v>21.12</v>
      </c>
      <c r="F307" s="218"/>
      <c r="G307" s="218"/>
      <c r="H307" s="218"/>
      <c r="I307" s="218"/>
      <c r="J307" s="218"/>
      <c r="K307" s="218"/>
      <c r="L307" s="218"/>
      <c r="M307" s="218"/>
      <c r="N307" s="218"/>
      <c r="O307" s="218"/>
      <c r="P307" s="218"/>
      <c r="Q307" s="218"/>
      <c r="R307" s="218"/>
      <c r="S307" s="218"/>
      <c r="T307" s="218"/>
      <c r="U307" s="218"/>
      <c r="V307" s="218"/>
      <c r="W307" s="218"/>
      <c r="X307" s="208"/>
      <c r="Y307" s="208"/>
      <c r="Z307" s="208"/>
      <c r="AA307" s="208"/>
      <c r="AB307" s="208"/>
      <c r="AC307" s="208"/>
      <c r="AD307" s="208"/>
      <c r="AE307" s="208"/>
      <c r="AF307" s="208"/>
      <c r="AG307" s="208" t="s">
        <v>140</v>
      </c>
      <c r="AH307" s="208">
        <v>0</v>
      </c>
      <c r="AI307" s="208"/>
      <c r="AJ307" s="208"/>
      <c r="AK307" s="208"/>
      <c r="AL307" s="208"/>
      <c r="AM307" s="208"/>
      <c r="AN307" s="208"/>
      <c r="AO307" s="208"/>
      <c r="AP307" s="208"/>
      <c r="AQ307" s="208"/>
      <c r="AR307" s="208"/>
      <c r="AS307" s="208"/>
      <c r="AT307" s="208"/>
      <c r="AU307" s="208"/>
      <c r="AV307" s="208"/>
      <c r="AW307" s="208"/>
      <c r="AX307" s="208"/>
      <c r="AY307" s="208"/>
      <c r="AZ307" s="208"/>
      <c r="BA307" s="208"/>
      <c r="BB307" s="208"/>
      <c r="BC307" s="208"/>
      <c r="BD307" s="208"/>
      <c r="BE307" s="208"/>
      <c r="BF307" s="208"/>
      <c r="BG307" s="208"/>
      <c r="BH307" s="208"/>
    </row>
    <row r="308" spans="1:60" outlineLevel="1">
      <c r="A308" s="215"/>
      <c r="B308" s="216"/>
      <c r="C308" s="246"/>
      <c r="D308" s="237"/>
      <c r="E308" s="237"/>
      <c r="F308" s="237"/>
      <c r="G308" s="237"/>
      <c r="H308" s="218"/>
      <c r="I308" s="218"/>
      <c r="J308" s="218"/>
      <c r="K308" s="218"/>
      <c r="L308" s="218"/>
      <c r="M308" s="218"/>
      <c r="N308" s="218"/>
      <c r="O308" s="218"/>
      <c r="P308" s="218"/>
      <c r="Q308" s="218"/>
      <c r="R308" s="218"/>
      <c r="S308" s="218"/>
      <c r="T308" s="218"/>
      <c r="U308" s="218"/>
      <c r="V308" s="218"/>
      <c r="W308" s="218"/>
      <c r="X308" s="208"/>
      <c r="Y308" s="208"/>
      <c r="Z308" s="208"/>
      <c r="AA308" s="208"/>
      <c r="AB308" s="208"/>
      <c r="AC308" s="208"/>
      <c r="AD308" s="208"/>
      <c r="AE308" s="208"/>
      <c r="AF308" s="208"/>
      <c r="AG308" s="208" t="s">
        <v>142</v>
      </c>
      <c r="AH308" s="208"/>
      <c r="AI308" s="208"/>
      <c r="AJ308" s="208"/>
      <c r="AK308" s="208"/>
      <c r="AL308" s="208"/>
      <c r="AM308" s="208"/>
      <c r="AN308" s="208"/>
      <c r="AO308" s="208"/>
      <c r="AP308" s="208"/>
      <c r="AQ308" s="208"/>
      <c r="AR308" s="208"/>
      <c r="AS308" s="208"/>
      <c r="AT308" s="208"/>
      <c r="AU308" s="208"/>
      <c r="AV308" s="208"/>
      <c r="AW308" s="208"/>
      <c r="AX308" s="208"/>
      <c r="AY308" s="208"/>
      <c r="AZ308" s="208"/>
      <c r="BA308" s="208"/>
      <c r="BB308" s="208"/>
      <c r="BC308" s="208"/>
      <c r="BD308" s="208"/>
      <c r="BE308" s="208"/>
      <c r="BF308" s="208"/>
      <c r="BG308" s="208"/>
      <c r="BH308" s="208"/>
    </row>
    <row r="309" spans="1:60" outlineLevel="1">
      <c r="A309" s="215">
        <v>55</v>
      </c>
      <c r="B309" s="216" t="s">
        <v>365</v>
      </c>
      <c r="C309" s="248" t="s">
        <v>366</v>
      </c>
      <c r="D309" s="217" t="s">
        <v>0</v>
      </c>
      <c r="E309" s="236"/>
      <c r="F309" s="219"/>
      <c r="G309" s="218">
        <f>ROUND(E309*F309,2)</f>
        <v>0</v>
      </c>
      <c r="H309" s="219"/>
      <c r="I309" s="218">
        <f>ROUND(E309*H309,2)</f>
        <v>0</v>
      </c>
      <c r="J309" s="219"/>
      <c r="K309" s="218">
        <f>ROUND(E309*J309,2)</f>
        <v>0</v>
      </c>
      <c r="L309" s="218">
        <v>21</v>
      </c>
      <c r="M309" s="218">
        <f>G309*(1+L309/100)</f>
        <v>0</v>
      </c>
      <c r="N309" s="218">
        <v>0</v>
      </c>
      <c r="O309" s="218">
        <f>ROUND(E309*N309,2)</f>
        <v>0</v>
      </c>
      <c r="P309" s="218">
        <v>0</v>
      </c>
      <c r="Q309" s="218">
        <f>ROUND(E309*P309,2)</f>
        <v>0</v>
      </c>
      <c r="R309" s="218" t="s">
        <v>360</v>
      </c>
      <c r="S309" s="218" t="s">
        <v>137</v>
      </c>
      <c r="T309" s="218" t="s">
        <v>137</v>
      </c>
      <c r="U309" s="218">
        <v>0</v>
      </c>
      <c r="V309" s="218">
        <f>ROUND(E309*U309,2)</f>
        <v>0</v>
      </c>
      <c r="W309" s="218"/>
      <c r="X309" s="208"/>
      <c r="Y309" s="208"/>
      <c r="Z309" s="208"/>
      <c r="AA309" s="208"/>
      <c r="AB309" s="208"/>
      <c r="AC309" s="208"/>
      <c r="AD309" s="208"/>
      <c r="AE309" s="208"/>
      <c r="AF309" s="208"/>
      <c r="AG309" s="208" t="s">
        <v>272</v>
      </c>
      <c r="AH309" s="208"/>
      <c r="AI309" s="208"/>
      <c r="AJ309" s="208"/>
      <c r="AK309" s="208"/>
      <c r="AL309" s="208"/>
      <c r="AM309" s="208"/>
      <c r="AN309" s="208"/>
      <c r="AO309" s="208"/>
      <c r="AP309" s="208"/>
      <c r="AQ309" s="208"/>
      <c r="AR309" s="208"/>
      <c r="AS309" s="208"/>
      <c r="AT309" s="208"/>
      <c r="AU309" s="208"/>
      <c r="AV309" s="208"/>
      <c r="AW309" s="208"/>
      <c r="AX309" s="208"/>
      <c r="AY309" s="208"/>
      <c r="AZ309" s="208"/>
      <c r="BA309" s="208"/>
      <c r="BB309" s="208"/>
      <c r="BC309" s="208"/>
      <c r="BD309" s="208"/>
      <c r="BE309" s="208"/>
      <c r="BF309" s="208"/>
      <c r="BG309" s="208"/>
      <c r="BH309" s="208"/>
    </row>
    <row r="310" spans="1:60" outlineLevel="1">
      <c r="A310" s="215"/>
      <c r="B310" s="216"/>
      <c r="C310" s="249" t="s">
        <v>284</v>
      </c>
      <c r="D310" s="240"/>
      <c r="E310" s="240"/>
      <c r="F310" s="240"/>
      <c r="G310" s="240"/>
      <c r="H310" s="218"/>
      <c r="I310" s="218"/>
      <c r="J310" s="218"/>
      <c r="K310" s="218"/>
      <c r="L310" s="218"/>
      <c r="M310" s="218"/>
      <c r="N310" s="218"/>
      <c r="O310" s="218"/>
      <c r="P310" s="218"/>
      <c r="Q310" s="218"/>
      <c r="R310" s="218"/>
      <c r="S310" s="218"/>
      <c r="T310" s="218"/>
      <c r="U310" s="218"/>
      <c r="V310" s="218"/>
      <c r="W310" s="218"/>
      <c r="X310" s="208"/>
      <c r="Y310" s="208"/>
      <c r="Z310" s="208"/>
      <c r="AA310" s="208"/>
      <c r="AB310" s="208"/>
      <c r="AC310" s="208"/>
      <c r="AD310" s="208"/>
      <c r="AE310" s="208"/>
      <c r="AF310" s="208"/>
      <c r="AG310" s="208" t="s">
        <v>148</v>
      </c>
      <c r="AH310" s="208"/>
      <c r="AI310" s="208"/>
      <c r="AJ310" s="208"/>
      <c r="AK310" s="208"/>
      <c r="AL310" s="208"/>
      <c r="AM310" s="208"/>
      <c r="AN310" s="208"/>
      <c r="AO310" s="208"/>
      <c r="AP310" s="208"/>
      <c r="AQ310" s="208"/>
      <c r="AR310" s="208"/>
      <c r="AS310" s="208"/>
      <c r="AT310" s="208"/>
      <c r="AU310" s="208"/>
      <c r="AV310" s="208"/>
      <c r="AW310" s="208"/>
      <c r="AX310" s="208"/>
      <c r="AY310" s="208"/>
      <c r="AZ310" s="208"/>
      <c r="BA310" s="208"/>
      <c r="BB310" s="208"/>
      <c r="BC310" s="208"/>
      <c r="BD310" s="208"/>
      <c r="BE310" s="208"/>
      <c r="BF310" s="208"/>
      <c r="BG310" s="208"/>
      <c r="BH310" s="208"/>
    </row>
    <row r="311" spans="1:60" outlineLevel="1">
      <c r="A311" s="215"/>
      <c r="B311" s="216"/>
      <c r="C311" s="246"/>
      <c r="D311" s="237"/>
      <c r="E311" s="237"/>
      <c r="F311" s="237"/>
      <c r="G311" s="237"/>
      <c r="H311" s="218"/>
      <c r="I311" s="218"/>
      <c r="J311" s="218"/>
      <c r="K311" s="218"/>
      <c r="L311" s="218"/>
      <c r="M311" s="218"/>
      <c r="N311" s="218"/>
      <c r="O311" s="218"/>
      <c r="P311" s="218"/>
      <c r="Q311" s="218"/>
      <c r="R311" s="218"/>
      <c r="S311" s="218"/>
      <c r="T311" s="218"/>
      <c r="U311" s="218"/>
      <c r="V311" s="218"/>
      <c r="W311" s="218"/>
      <c r="X311" s="208"/>
      <c r="Y311" s="208"/>
      <c r="Z311" s="208"/>
      <c r="AA311" s="208"/>
      <c r="AB311" s="208"/>
      <c r="AC311" s="208"/>
      <c r="AD311" s="208"/>
      <c r="AE311" s="208"/>
      <c r="AF311" s="208"/>
      <c r="AG311" s="208" t="s">
        <v>142</v>
      </c>
      <c r="AH311" s="208"/>
      <c r="AI311" s="208"/>
      <c r="AJ311" s="208"/>
      <c r="AK311" s="208"/>
      <c r="AL311" s="208"/>
      <c r="AM311" s="208"/>
      <c r="AN311" s="208"/>
      <c r="AO311" s="208"/>
      <c r="AP311" s="208"/>
      <c r="AQ311" s="208"/>
      <c r="AR311" s="208"/>
      <c r="AS311" s="208"/>
      <c r="AT311" s="208"/>
      <c r="AU311" s="208"/>
      <c r="AV311" s="208"/>
      <c r="AW311" s="208"/>
      <c r="AX311" s="208"/>
      <c r="AY311" s="208"/>
      <c r="AZ311" s="208"/>
      <c r="BA311" s="208"/>
      <c r="BB311" s="208"/>
      <c r="BC311" s="208"/>
      <c r="BD311" s="208"/>
      <c r="BE311" s="208"/>
      <c r="BF311" s="208"/>
      <c r="BG311" s="208"/>
      <c r="BH311" s="208"/>
    </row>
    <row r="312" spans="1:60">
      <c r="A312" s="223" t="s">
        <v>131</v>
      </c>
      <c r="B312" s="224" t="s">
        <v>101</v>
      </c>
      <c r="C312" s="243" t="s">
        <v>102</v>
      </c>
      <c r="D312" s="225"/>
      <c r="E312" s="226"/>
      <c r="F312" s="227"/>
      <c r="G312" s="227">
        <f>SUMIF(AG313:AG327,"&lt;&gt;NOR",G313:G327)</f>
        <v>0</v>
      </c>
      <c r="H312" s="227"/>
      <c r="I312" s="227">
        <f>SUM(I313:I327)</f>
        <v>0</v>
      </c>
      <c r="J312" s="227"/>
      <c r="K312" s="227">
        <f>SUM(K313:K327)</f>
        <v>0</v>
      </c>
      <c r="L312" s="227"/>
      <c r="M312" s="227">
        <f>SUM(M313:M327)</f>
        <v>0</v>
      </c>
      <c r="N312" s="227"/>
      <c r="O312" s="227">
        <f>SUM(O313:O327)</f>
        <v>0</v>
      </c>
      <c r="P312" s="227"/>
      <c r="Q312" s="227">
        <f>SUM(Q313:Q327)</f>
        <v>0</v>
      </c>
      <c r="R312" s="227"/>
      <c r="S312" s="227"/>
      <c r="T312" s="228"/>
      <c r="U312" s="222"/>
      <c r="V312" s="222">
        <f>SUM(V313:V327)</f>
        <v>4.4799999999999995</v>
      </c>
      <c r="W312" s="222"/>
      <c r="AG312" t="s">
        <v>132</v>
      </c>
    </row>
    <row r="313" spans="1:60" ht="22.5" outlineLevel="1">
      <c r="A313" s="229">
        <v>56</v>
      </c>
      <c r="B313" s="230" t="s">
        <v>367</v>
      </c>
      <c r="C313" s="244" t="s">
        <v>368</v>
      </c>
      <c r="D313" s="231" t="s">
        <v>183</v>
      </c>
      <c r="E313" s="232">
        <v>1.6048800000000001</v>
      </c>
      <c r="F313" s="233"/>
      <c r="G313" s="234">
        <f>ROUND(E313*F313,2)</f>
        <v>0</v>
      </c>
      <c r="H313" s="233"/>
      <c r="I313" s="234">
        <f>ROUND(E313*H313,2)</f>
        <v>0</v>
      </c>
      <c r="J313" s="233"/>
      <c r="K313" s="234">
        <f>ROUND(E313*J313,2)</f>
        <v>0</v>
      </c>
      <c r="L313" s="234">
        <v>21</v>
      </c>
      <c r="M313" s="234">
        <f>G313*(1+L313/100)</f>
        <v>0</v>
      </c>
      <c r="N313" s="234">
        <v>0</v>
      </c>
      <c r="O313" s="234">
        <f>ROUND(E313*N313,2)</f>
        <v>0</v>
      </c>
      <c r="P313" s="234">
        <v>0</v>
      </c>
      <c r="Q313" s="234">
        <f>ROUND(E313*P313,2)</f>
        <v>0</v>
      </c>
      <c r="R313" s="234" t="s">
        <v>266</v>
      </c>
      <c r="S313" s="234" t="s">
        <v>137</v>
      </c>
      <c r="T313" s="235" t="s">
        <v>137</v>
      </c>
      <c r="U313" s="218">
        <v>0.93300000000000005</v>
      </c>
      <c r="V313" s="218">
        <f>ROUND(E313*U313,2)</f>
        <v>1.5</v>
      </c>
      <c r="W313" s="218"/>
      <c r="X313" s="208"/>
      <c r="Y313" s="208"/>
      <c r="Z313" s="208"/>
      <c r="AA313" s="208"/>
      <c r="AB313" s="208"/>
      <c r="AC313" s="208"/>
      <c r="AD313" s="208"/>
      <c r="AE313" s="208"/>
      <c r="AF313" s="208"/>
      <c r="AG313" s="208" t="s">
        <v>369</v>
      </c>
      <c r="AH313" s="208"/>
      <c r="AI313" s="208"/>
      <c r="AJ313" s="208"/>
      <c r="AK313" s="208"/>
      <c r="AL313" s="208"/>
      <c r="AM313" s="208"/>
      <c r="AN313" s="208"/>
      <c r="AO313" s="208"/>
      <c r="AP313" s="208"/>
      <c r="AQ313" s="208"/>
      <c r="AR313" s="208"/>
      <c r="AS313" s="208"/>
      <c r="AT313" s="208"/>
      <c r="AU313" s="208"/>
      <c r="AV313" s="208"/>
      <c r="AW313" s="208"/>
      <c r="AX313" s="208"/>
      <c r="AY313" s="208"/>
      <c r="AZ313" s="208"/>
      <c r="BA313" s="208"/>
      <c r="BB313" s="208"/>
      <c r="BC313" s="208"/>
      <c r="BD313" s="208"/>
      <c r="BE313" s="208"/>
      <c r="BF313" s="208"/>
      <c r="BG313" s="208"/>
      <c r="BH313" s="208"/>
    </row>
    <row r="314" spans="1:60" outlineLevel="1">
      <c r="A314" s="215"/>
      <c r="B314" s="216"/>
      <c r="C314" s="250"/>
      <c r="D314" s="241"/>
      <c r="E314" s="241"/>
      <c r="F314" s="241"/>
      <c r="G314" s="241"/>
      <c r="H314" s="218"/>
      <c r="I314" s="218"/>
      <c r="J314" s="218"/>
      <c r="K314" s="218"/>
      <c r="L314" s="218"/>
      <c r="M314" s="218"/>
      <c r="N314" s="218"/>
      <c r="O314" s="218"/>
      <c r="P314" s="218"/>
      <c r="Q314" s="218"/>
      <c r="R314" s="218"/>
      <c r="S314" s="218"/>
      <c r="T314" s="218"/>
      <c r="U314" s="218"/>
      <c r="V314" s="218"/>
      <c r="W314" s="218"/>
      <c r="X314" s="208"/>
      <c r="Y314" s="208"/>
      <c r="Z314" s="208"/>
      <c r="AA314" s="208"/>
      <c r="AB314" s="208"/>
      <c r="AC314" s="208"/>
      <c r="AD314" s="208"/>
      <c r="AE314" s="208"/>
      <c r="AF314" s="208"/>
      <c r="AG314" s="208" t="s">
        <v>142</v>
      </c>
      <c r="AH314" s="208"/>
      <c r="AI314" s="208"/>
      <c r="AJ314" s="208"/>
      <c r="AK314" s="208"/>
      <c r="AL314" s="208"/>
      <c r="AM314" s="208"/>
      <c r="AN314" s="208"/>
      <c r="AO314" s="208"/>
      <c r="AP314" s="208"/>
      <c r="AQ314" s="208"/>
      <c r="AR314" s="208"/>
      <c r="AS314" s="208"/>
      <c r="AT314" s="208"/>
      <c r="AU314" s="208"/>
      <c r="AV314" s="208"/>
      <c r="AW314" s="208"/>
      <c r="AX314" s="208"/>
      <c r="AY314" s="208"/>
      <c r="AZ314" s="208"/>
      <c r="BA314" s="208"/>
      <c r="BB314" s="208"/>
      <c r="BC314" s="208"/>
      <c r="BD314" s="208"/>
      <c r="BE314" s="208"/>
      <c r="BF314" s="208"/>
      <c r="BG314" s="208"/>
      <c r="BH314" s="208"/>
    </row>
    <row r="315" spans="1:60" outlineLevel="1">
      <c r="A315" s="229">
        <v>57</v>
      </c>
      <c r="B315" s="230" t="s">
        <v>370</v>
      </c>
      <c r="C315" s="244" t="s">
        <v>371</v>
      </c>
      <c r="D315" s="231" t="s">
        <v>183</v>
      </c>
      <c r="E315" s="232">
        <v>1.6048800000000001</v>
      </c>
      <c r="F315" s="233"/>
      <c r="G315" s="234">
        <f>ROUND(E315*F315,2)</f>
        <v>0</v>
      </c>
      <c r="H315" s="233"/>
      <c r="I315" s="234">
        <f>ROUND(E315*H315,2)</f>
        <v>0</v>
      </c>
      <c r="J315" s="233"/>
      <c r="K315" s="234">
        <f>ROUND(E315*J315,2)</f>
        <v>0</v>
      </c>
      <c r="L315" s="234">
        <v>21</v>
      </c>
      <c r="M315" s="234">
        <f>G315*(1+L315/100)</f>
        <v>0</v>
      </c>
      <c r="N315" s="234">
        <v>0</v>
      </c>
      <c r="O315" s="234">
        <f>ROUND(E315*N315,2)</f>
        <v>0</v>
      </c>
      <c r="P315" s="234">
        <v>0</v>
      </c>
      <c r="Q315" s="234">
        <f>ROUND(E315*P315,2)</f>
        <v>0</v>
      </c>
      <c r="R315" s="234" t="s">
        <v>266</v>
      </c>
      <c r="S315" s="234" t="s">
        <v>137</v>
      </c>
      <c r="T315" s="235" t="s">
        <v>137</v>
      </c>
      <c r="U315" s="218">
        <v>0.49000000000000005</v>
      </c>
      <c r="V315" s="218">
        <f>ROUND(E315*U315,2)</f>
        <v>0.79</v>
      </c>
      <c r="W315" s="218"/>
      <c r="X315" s="208"/>
      <c r="Y315" s="208"/>
      <c r="Z315" s="208"/>
      <c r="AA315" s="208"/>
      <c r="AB315" s="208"/>
      <c r="AC315" s="208"/>
      <c r="AD315" s="208"/>
      <c r="AE315" s="208"/>
      <c r="AF315" s="208"/>
      <c r="AG315" s="208" t="s">
        <v>369</v>
      </c>
      <c r="AH315" s="208"/>
      <c r="AI315" s="208"/>
      <c r="AJ315" s="208"/>
      <c r="AK315" s="208"/>
      <c r="AL315" s="208"/>
      <c r="AM315" s="208"/>
      <c r="AN315" s="208"/>
      <c r="AO315" s="208"/>
      <c r="AP315" s="208"/>
      <c r="AQ315" s="208"/>
      <c r="AR315" s="208"/>
      <c r="AS315" s="208"/>
      <c r="AT315" s="208"/>
      <c r="AU315" s="208"/>
      <c r="AV315" s="208"/>
      <c r="AW315" s="208"/>
      <c r="AX315" s="208"/>
      <c r="AY315" s="208"/>
      <c r="AZ315" s="208"/>
      <c r="BA315" s="208"/>
      <c r="BB315" s="208"/>
      <c r="BC315" s="208"/>
      <c r="BD315" s="208"/>
      <c r="BE315" s="208"/>
      <c r="BF315" s="208"/>
      <c r="BG315" s="208"/>
      <c r="BH315" s="208"/>
    </row>
    <row r="316" spans="1:60" outlineLevel="1">
      <c r="A316" s="215"/>
      <c r="B316" s="216"/>
      <c r="C316" s="250"/>
      <c r="D316" s="241"/>
      <c r="E316" s="241"/>
      <c r="F316" s="241"/>
      <c r="G316" s="241"/>
      <c r="H316" s="218"/>
      <c r="I316" s="218"/>
      <c r="J316" s="218"/>
      <c r="K316" s="218"/>
      <c r="L316" s="218"/>
      <c r="M316" s="218"/>
      <c r="N316" s="218"/>
      <c r="O316" s="218"/>
      <c r="P316" s="218"/>
      <c r="Q316" s="218"/>
      <c r="R316" s="218"/>
      <c r="S316" s="218"/>
      <c r="T316" s="218"/>
      <c r="U316" s="218"/>
      <c r="V316" s="218"/>
      <c r="W316" s="218"/>
      <c r="X316" s="208"/>
      <c r="Y316" s="208"/>
      <c r="Z316" s="208"/>
      <c r="AA316" s="208"/>
      <c r="AB316" s="208"/>
      <c r="AC316" s="208"/>
      <c r="AD316" s="208"/>
      <c r="AE316" s="208"/>
      <c r="AF316" s="208"/>
      <c r="AG316" s="208" t="s">
        <v>142</v>
      </c>
      <c r="AH316" s="208"/>
      <c r="AI316" s="208"/>
      <c r="AJ316" s="208"/>
      <c r="AK316" s="208"/>
      <c r="AL316" s="208"/>
      <c r="AM316" s="208"/>
      <c r="AN316" s="208"/>
      <c r="AO316" s="208"/>
      <c r="AP316" s="208"/>
      <c r="AQ316" s="208"/>
      <c r="AR316" s="208"/>
      <c r="AS316" s="208"/>
      <c r="AT316" s="208"/>
      <c r="AU316" s="208"/>
      <c r="AV316" s="208"/>
      <c r="AW316" s="208"/>
      <c r="AX316" s="208"/>
      <c r="AY316" s="208"/>
      <c r="AZ316" s="208"/>
      <c r="BA316" s="208"/>
      <c r="BB316" s="208"/>
      <c r="BC316" s="208"/>
      <c r="BD316" s="208"/>
      <c r="BE316" s="208"/>
      <c r="BF316" s="208"/>
      <c r="BG316" s="208"/>
      <c r="BH316" s="208"/>
    </row>
    <row r="317" spans="1:60" outlineLevel="1">
      <c r="A317" s="229">
        <v>58</v>
      </c>
      <c r="B317" s="230" t="s">
        <v>372</v>
      </c>
      <c r="C317" s="244" t="s">
        <v>373</v>
      </c>
      <c r="D317" s="231" t="s">
        <v>183</v>
      </c>
      <c r="E317" s="232">
        <v>17.65371</v>
      </c>
      <c r="F317" s="233"/>
      <c r="G317" s="234">
        <f>ROUND(E317*F317,2)</f>
        <v>0</v>
      </c>
      <c r="H317" s="233"/>
      <c r="I317" s="234">
        <f>ROUND(E317*H317,2)</f>
        <v>0</v>
      </c>
      <c r="J317" s="233"/>
      <c r="K317" s="234">
        <f>ROUND(E317*J317,2)</f>
        <v>0</v>
      </c>
      <c r="L317" s="234">
        <v>21</v>
      </c>
      <c r="M317" s="234">
        <f>G317*(1+L317/100)</f>
        <v>0</v>
      </c>
      <c r="N317" s="234">
        <v>0</v>
      </c>
      <c r="O317" s="234">
        <f>ROUND(E317*N317,2)</f>
        <v>0</v>
      </c>
      <c r="P317" s="234">
        <v>0</v>
      </c>
      <c r="Q317" s="234">
        <f>ROUND(E317*P317,2)</f>
        <v>0</v>
      </c>
      <c r="R317" s="234" t="s">
        <v>266</v>
      </c>
      <c r="S317" s="234" t="s">
        <v>137</v>
      </c>
      <c r="T317" s="235" t="s">
        <v>137</v>
      </c>
      <c r="U317" s="218">
        <v>0</v>
      </c>
      <c r="V317" s="218">
        <f>ROUND(E317*U317,2)</f>
        <v>0</v>
      </c>
      <c r="W317" s="218"/>
      <c r="X317" s="208"/>
      <c r="Y317" s="208"/>
      <c r="Z317" s="208"/>
      <c r="AA317" s="208"/>
      <c r="AB317" s="208"/>
      <c r="AC317" s="208"/>
      <c r="AD317" s="208"/>
      <c r="AE317" s="208"/>
      <c r="AF317" s="208"/>
      <c r="AG317" s="208" t="s">
        <v>369</v>
      </c>
      <c r="AH317" s="208"/>
      <c r="AI317" s="208"/>
      <c r="AJ317" s="208"/>
      <c r="AK317" s="208"/>
      <c r="AL317" s="208"/>
      <c r="AM317" s="208"/>
      <c r="AN317" s="208"/>
      <c r="AO317" s="208"/>
      <c r="AP317" s="208"/>
      <c r="AQ317" s="208"/>
      <c r="AR317" s="208"/>
      <c r="AS317" s="208"/>
      <c r="AT317" s="208"/>
      <c r="AU317" s="208"/>
      <c r="AV317" s="208"/>
      <c r="AW317" s="208"/>
      <c r="AX317" s="208"/>
      <c r="AY317" s="208"/>
      <c r="AZ317" s="208"/>
      <c r="BA317" s="208"/>
      <c r="BB317" s="208"/>
      <c r="BC317" s="208"/>
      <c r="BD317" s="208"/>
      <c r="BE317" s="208"/>
      <c r="BF317" s="208"/>
      <c r="BG317" s="208"/>
      <c r="BH317" s="208"/>
    </row>
    <row r="318" spans="1:60" outlineLevel="1">
      <c r="A318" s="215"/>
      <c r="B318" s="216"/>
      <c r="C318" s="250"/>
      <c r="D318" s="241"/>
      <c r="E318" s="241"/>
      <c r="F318" s="241"/>
      <c r="G318" s="241"/>
      <c r="H318" s="218"/>
      <c r="I318" s="218"/>
      <c r="J318" s="218"/>
      <c r="K318" s="218"/>
      <c r="L318" s="218"/>
      <c r="M318" s="218"/>
      <c r="N318" s="218"/>
      <c r="O318" s="218"/>
      <c r="P318" s="218"/>
      <c r="Q318" s="218"/>
      <c r="R318" s="218"/>
      <c r="S318" s="218"/>
      <c r="T318" s="218"/>
      <c r="U318" s="218"/>
      <c r="V318" s="218"/>
      <c r="W318" s="218"/>
      <c r="X318" s="208"/>
      <c r="Y318" s="208"/>
      <c r="Z318" s="208"/>
      <c r="AA318" s="208"/>
      <c r="AB318" s="208"/>
      <c r="AC318" s="208"/>
      <c r="AD318" s="208"/>
      <c r="AE318" s="208"/>
      <c r="AF318" s="208"/>
      <c r="AG318" s="208" t="s">
        <v>142</v>
      </c>
      <c r="AH318" s="208"/>
      <c r="AI318" s="208"/>
      <c r="AJ318" s="208"/>
      <c r="AK318" s="208"/>
      <c r="AL318" s="208"/>
      <c r="AM318" s="208"/>
      <c r="AN318" s="208"/>
      <c r="AO318" s="208"/>
      <c r="AP318" s="208"/>
      <c r="AQ318" s="208"/>
      <c r="AR318" s="208"/>
      <c r="AS318" s="208"/>
      <c r="AT318" s="208"/>
      <c r="AU318" s="208"/>
      <c r="AV318" s="208"/>
      <c r="AW318" s="208"/>
      <c r="AX318" s="208"/>
      <c r="AY318" s="208"/>
      <c r="AZ318" s="208"/>
      <c r="BA318" s="208"/>
      <c r="BB318" s="208"/>
      <c r="BC318" s="208"/>
      <c r="BD318" s="208"/>
      <c r="BE318" s="208"/>
      <c r="BF318" s="208"/>
      <c r="BG318" s="208"/>
      <c r="BH318" s="208"/>
    </row>
    <row r="319" spans="1:60" outlineLevel="1">
      <c r="A319" s="229">
        <v>59</v>
      </c>
      <c r="B319" s="230" t="s">
        <v>374</v>
      </c>
      <c r="C319" s="244" t="s">
        <v>375</v>
      </c>
      <c r="D319" s="231" t="s">
        <v>183</v>
      </c>
      <c r="E319" s="232">
        <v>1.6048800000000001</v>
      </c>
      <c r="F319" s="233"/>
      <c r="G319" s="234">
        <f>ROUND(E319*F319,2)</f>
        <v>0</v>
      </c>
      <c r="H319" s="233"/>
      <c r="I319" s="234">
        <f>ROUND(E319*H319,2)</f>
        <v>0</v>
      </c>
      <c r="J319" s="233"/>
      <c r="K319" s="234">
        <f>ROUND(E319*J319,2)</f>
        <v>0</v>
      </c>
      <c r="L319" s="234">
        <v>21</v>
      </c>
      <c r="M319" s="234">
        <f>G319*(1+L319/100)</f>
        <v>0</v>
      </c>
      <c r="N319" s="234">
        <v>0</v>
      </c>
      <c r="O319" s="234">
        <f>ROUND(E319*N319,2)</f>
        <v>0</v>
      </c>
      <c r="P319" s="234">
        <v>0</v>
      </c>
      <c r="Q319" s="234">
        <f>ROUND(E319*P319,2)</f>
        <v>0</v>
      </c>
      <c r="R319" s="234" t="s">
        <v>266</v>
      </c>
      <c r="S319" s="234" t="s">
        <v>137</v>
      </c>
      <c r="T319" s="235" t="s">
        <v>137</v>
      </c>
      <c r="U319" s="218">
        <v>0.94200000000000006</v>
      </c>
      <c r="V319" s="218">
        <f>ROUND(E319*U319,2)</f>
        <v>1.51</v>
      </c>
      <c r="W319" s="218"/>
      <c r="X319" s="208"/>
      <c r="Y319" s="208"/>
      <c r="Z319" s="208"/>
      <c r="AA319" s="208"/>
      <c r="AB319" s="208"/>
      <c r="AC319" s="208"/>
      <c r="AD319" s="208"/>
      <c r="AE319" s="208"/>
      <c r="AF319" s="208"/>
      <c r="AG319" s="208" t="s">
        <v>369</v>
      </c>
      <c r="AH319" s="208"/>
      <c r="AI319" s="208"/>
      <c r="AJ319" s="208"/>
      <c r="AK319" s="208"/>
      <c r="AL319" s="208"/>
      <c r="AM319" s="208"/>
      <c r="AN319" s="208"/>
      <c r="AO319" s="208"/>
      <c r="AP319" s="208"/>
      <c r="AQ319" s="208"/>
      <c r="AR319" s="208"/>
      <c r="AS319" s="208"/>
      <c r="AT319" s="208"/>
      <c r="AU319" s="208"/>
      <c r="AV319" s="208"/>
      <c r="AW319" s="208"/>
      <c r="AX319" s="208"/>
      <c r="AY319" s="208"/>
      <c r="AZ319" s="208"/>
      <c r="BA319" s="208"/>
      <c r="BB319" s="208"/>
      <c r="BC319" s="208"/>
      <c r="BD319" s="208"/>
      <c r="BE319" s="208"/>
      <c r="BF319" s="208"/>
      <c r="BG319" s="208"/>
      <c r="BH319" s="208"/>
    </row>
    <row r="320" spans="1:60" outlineLevel="1">
      <c r="A320" s="215"/>
      <c r="B320" s="216"/>
      <c r="C320" s="250"/>
      <c r="D320" s="241"/>
      <c r="E320" s="241"/>
      <c r="F320" s="241"/>
      <c r="G320" s="241"/>
      <c r="H320" s="218"/>
      <c r="I320" s="218"/>
      <c r="J320" s="218"/>
      <c r="K320" s="218"/>
      <c r="L320" s="218"/>
      <c r="M320" s="218"/>
      <c r="N320" s="218"/>
      <c r="O320" s="218"/>
      <c r="P320" s="218"/>
      <c r="Q320" s="218"/>
      <c r="R320" s="218"/>
      <c r="S320" s="218"/>
      <c r="T320" s="218"/>
      <c r="U320" s="218"/>
      <c r="V320" s="218"/>
      <c r="W320" s="218"/>
      <c r="X320" s="208"/>
      <c r="Y320" s="208"/>
      <c r="Z320" s="208"/>
      <c r="AA320" s="208"/>
      <c r="AB320" s="208"/>
      <c r="AC320" s="208"/>
      <c r="AD320" s="208"/>
      <c r="AE320" s="208"/>
      <c r="AF320" s="208"/>
      <c r="AG320" s="208" t="s">
        <v>142</v>
      </c>
      <c r="AH320" s="208"/>
      <c r="AI320" s="208"/>
      <c r="AJ320" s="208"/>
      <c r="AK320" s="208"/>
      <c r="AL320" s="208"/>
      <c r="AM320" s="208"/>
      <c r="AN320" s="208"/>
      <c r="AO320" s="208"/>
      <c r="AP320" s="208"/>
      <c r="AQ320" s="208"/>
      <c r="AR320" s="208"/>
      <c r="AS320" s="208"/>
      <c r="AT320" s="208"/>
      <c r="AU320" s="208"/>
      <c r="AV320" s="208"/>
      <c r="AW320" s="208"/>
      <c r="AX320" s="208"/>
      <c r="AY320" s="208"/>
      <c r="AZ320" s="208"/>
      <c r="BA320" s="208"/>
      <c r="BB320" s="208"/>
      <c r="BC320" s="208"/>
      <c r="BD320" s="208"/>
      <c r="BE320" s="208"/>
      <c r="BF320" s="208"/>
      <c r="BG320" s="208"/>
      <c r="BH320" s="208"/>
    </row>
    <row r="321" spans="1:60" ht="22.5" outlineLevel="1">
      <c r="A321" s="229">
        <v>60</v>
      </c>
      <c r="B321" s="230" t="s">
        <v>376</v>
      </c>
      <c r="C321" s="244" t="s">
        <v>377</v>
      </c>
      <c r="D321" s="231" t="s">
        <v>183</v>
      </c>
      <c r="E321" s="232">
        <v>6.4195300000000008</v>
      </c>
      <c r="F321" s="233"/>
      <c r="G321" s="234">
        <f>ROUND(E321*F321,2)</f>
        <v>0</v>
      </c>
      <c r="H321" s="233"/>
      <c r="I321" s="234">
        <f>ROUND(E321*H321,2)</f>
        <v>0</v>
      </c>
      <c r="J321" s="233"/>
      <c r="K321" s="234">
        <f>ROUND(E321*J321,2)</f>
        <v>0</v>
      </c>
      <c r="L321" s="234">
        <v>21</v>
      </c>
      <c r="M321" s="234">
        <f>G321*(1+L321/100)</f>
        <v>0</v>
      </c>
      <c r="N321" s="234">
        <v>0</v>
      </c>
      <c r="O321" s="234">
        <f>ROUND(E321*N321,2)</f>
        <v>0</v>
      </c>
      <c r="P321" s="234">
        <v>0</v>
      </c>
      <c r="Q321" s="234">
        <f>ROUND(E321*P321,2)</f>
        <v>0</v>
      </c>
      <c r="R321" s="234" t="s">
        <v>266</v>
      </c>
      <c r="S321" s="234" t="s">
        <v>137</v>
      </c>
      <c r="T321" s="235" t="s">
        <v>137</v>
      </c>
      <c r="U321" s="218">
        <v>0.10500000000000001</v>
      </c>
      <c r="V321" s="218">
        <f>ROUND(E321*U321,2)</f>
        <v>0.67</v>
      </c>
      <c r="W321" s="218"/>
      <c r="X321" s="208"/>
      <c r="Y321" s="208"/>
      <c r="Z321" s="208"/>
      <c r="AA321" s="208"/>
      <c r="AB321" s="208"/>
      <c r="AC321" s="208"/>
      <c r="AD321" s="208"/>
      <c r="AE321" s="208"/>
      <c r="AF321" s="208"/>
      <c r="AG321" s="208" t="s">
        <v>369</v>
      </c>
      <c r="AH321" s="208"/>
      <c r="AI321" s="208"/>
      <c r="AJ321" s="208"/>
      <c r="AK321" s="208"/>
      <c r="AL321" s="208"/>
      <c r="AM321" s="208"/>
      <c r="AN321" s="208"/>
      <c r="AO321" s="208"/>
      <c r="AP321" s="208"/>
      <c r="AQ321" s="208"/>
      <c r="AR321" s="208"/>
      <c r="AS321" s="208"/>
      <c r="AT321" s="208"/>
      <c r="AU321" s="208"/>
      <c r="AV321" s="208"/>
      <c r="AW321" s="208"/>
      <c r="AX321" s="208"/>
      <c r="AY321" s="208"/>
      <c r="AZ321" s="208"/>
      <c r="BA321" s="208"/>
      <c r="BB321" s="208"/>
      <c r="BC321" s="208"/>
      <c r="BD321" s="208"/>
      <c r="BE321" s="208"/>
      <c r="BF321" s="208"/>
      <c r="BG321" s="208"/>
      <c r="BH321" s="208"/>
    </row>
    <row r="322" spans="1:60" outlineLevel="1">
      <c r="A322" s="215"/>
      <c r="B322" s="216"/>
      <c r="C322" s="250"/>
      <c r="D322" s="241"/>
      <c r="E322" s="241"/>
      <c r="F322" s="241"/>
      <c r="G322" s="241"/>
      <c r="H322" s="218"/>
      <c r="I322" s="218"/>
      <c r="J322" s="218"/>
      <c r="K322" s="218"/>
      <c r="L322" s="218"/>
      <c r="M322" s="218"/>
      <c r="N322" s="218"/>
      <c r="O322" s="218"/>
      <c r="P322" s="218"/>
      <c r="Q322" s="218"/>
      <c r="R322" s="218"/>
      <c r="S322" s="218"/>
      <c r="T322" s="218"/>
      <c r="U322" s="218"/>
      <c r="V322" s="218"/>
      <c r="W322" s="218"/>
      <c r="X322" s="208"/>
      <c r="Y322" s="208"/>
      <c r="Z322" s="208"/>
      <c r="AA322" s="208"/>
      <c r="AB322" s="208"/>
      <c r="AC322" s="208"/>
      <c r="AD322" s="208"/>
      <c r="AE322" s="208"/>
      <c r="AF322" s="208"/>
      <c r="AG322" s="208" t="s">
        <v>142</v>
      </c>
      <c r="AH322" s="208"/>
      <c r="AI322" s="208"/>
      <c r="AJ322" s="208"/>
      <c r="AK322" s="208"/>
      <c r="AL322" s="208"/>
      <c r="AM322" s="208"/>
      <c r="AN322" s="208"/>
      <c r="AO322" s="208"/>
      <c r="AP322" s="208"/>
      <c r="AQ322" s="208"/>
      <c r="AR322" s="208"/>
      <c r="AS322" s="208"/>
      <c r="AT322" s="208"/>
      <c r="AU322" s="208"/>
      <c r="AV322" s="208"/>
      <c r="AW322" s="208"/>
      <c r="AX322" s="208"/>
      <c r="AY322" s="208"/>
      <c r="AZ322" s="208"/>
      <c r="BA322" s="208"/>
      <c r="BB322" s="208"/>
      <c r="BC322" s="208"/>
      <c r="BD322" s="208"/>
      <c r="BE322" s="208"/>
      <c r="BF322" s="208"/>
      <c r="BG322" s="208"/>
      <c r="BH322" s="208"/>
    </row>
    <row r="323" spans="1:60" outlineLevel="1">
      <c r="A323" s="229">
        <v>61</v>
      </c>
      <c r="B323" s="230" t="s">
        <v>378</v>
      </c>
      <c r="C323" s="244" t="s">
        <v>379</v>
      </c>
      <c r="D323" s="231" t="s">
        <v>183</v>
      </c>
      <c r="E323" s="232">
        <v>1.6048800000000001</v>
      </c>
      <c r="F323" s="233"/>
      <c r="G323" s="234">
        <f>ROUND(E323*F323,2)</f>
        <v>0</v>
      </c>
      <c r="H323" s="233"/>
      <c r="I323" s="234">
        <f>ROUND(E323*H323,2)</f>
        <v>0</v>
      </c>
      <c r="J323" s="233"/>
      <c r="K323" s="234">
        <f>ROUND(E323*J323,2)</f>
        <v>0</v>
      </c>
      <c r="L323" s="234">
        <v>21</v>
      </c>
      <c r="M323" s="234">
        <f>G323*(1+L323/100)</f>
        <v>0</v>
      </c>
      <c r="N323" s="234">
        <v>0</v>
      </c>
      <c r="O323" s="234">
        <f>ROUND(E323*N323,2)</f>
        <v>0</v>
      </c>
      <c r="P323" s="234">
        <v>0</v>
      </c>
      <c r="Q323" s="234">
        <f>ROUND(E323*P323,2)</f>
        <v>0</v>
      </c>
      <c r="R323" s="234" t="s">
        <v>380</v>
      </c>
      <c r="S323" s="234" t="s">
        <v>137</v>
      </c>
      <c r="T323" s="235" t="s">
        <v>137</v>
      </c>
      <c r="U323" s="218">
        <v>6.0000000000000001E-3</v>
      </c>
      <c r="V323" s="218">
        <f>ROUND(E323*U323,2)</f>
        <v>0.01</v>
      </c>
      <c r="W323" s="218"/>
      <c r="X323" s="208"/>
      <c r="Y323" s="208"/>
      <c r="Z323" s="208"/>
      <c r="AA323" s="208"/>
      <c r="AB323" s="208"/>
      <c r="AC323" s="208"/>
      <c r="AD323" s="208"/>
      <c r="AE323" s="208"/>
      <c r="AF323" s="208"/>
      <c r="AG323" s="208" t="s">
        <v>369</v>
      </c>
      <c r="AH323" s="208"/>
      <c r="AI323" s="208"/>
      <c r="AJ323" s="208"/>
      <c r="AK323" s="208"/>
      <c r="AL323" s="208"/>
      <c r="AM323" s="208"/>
      <c r="AN323" s="208"/>
      <c r="AO323" s="208"/>
      <c r="AP323" s="208"/>
      <c r="AQ323" s="208"/>
      <c r="AR323" s="208"/>
      <c r="AS323" s="208"/>
      <c r="AT323" s="208"/>
      <c r="AU323" s="208"/>
      <c r="AV323" s="208"/>
      <c r="AW323" s="208"/>
      <c r="AX323" s="208"/>
      <c r="AY323" s="208"/>
      <c r="AZ323" s="208"/>
      <c r="BA323" s="208"/>
      <c r="BB323" s="208"/>
      <c r="BC323" s="208"/>
      <c r="BD323" s="208"/>
      <c r="BE323" s="208"/>
      <c r="BF323" s="208"/>
      <c r="BG323" s="208"/>
      <c r="BH323" s="208"/>
    </row>
    <row r="324" spans="1:60" outlineLevel="1">
      <c r="A324" s="215"/>
      <c r="B324" s="216"/>
      <c r="C324" s="247" t="s">
        <v>381</v>
      </c>
      <c r="D324" s="239"/>
      <c r="E324" s="239"/>
      <c r="F324" s="239"/>
      <c r="G324" s="239"/>
      <c r="H324" s="218"/>
      <c r="I324" s="218"/>
      <c r="J324" s="218"/>
      <c r="K324" s="218"/>
      <c r="L324" s="218"/>
      <c r="M324" s="218"/>
      <c r="N324" s="218"/>
      <c r="O324" s="218"/>
      <c r="P324" s="218"/>
      <c r="Q324" s="218"/>
      <c r="R324" s="218"/>
      <c r="S324" s="218"/>
      <c r="T324" s="218"/>
      <c r="U324" s="218"/>
      <c r="V324" s="218"/>
      <c r="W324" s="218"/>
      <c r="X324" s="208"/>
      <c r="Y324" s="208"/>
      <c r="Z324" s="208"/>
      <c r="AA324" s="208"/>
      <c r="AB324" s="208"/>
      <c r="AC324" s="208"/>
      <c r="AD324" s="208"/>
      <c r="AE324" s="208"/>
      <c r="AF324" s="208"/>
      <c r="AG324" s="208" t="s">
        <v>148</v>
      </c>
      <c r="AH324" s="208"/>
      <c r="AI324" s="208"/>
      <c r="AJ324" s="208"/>
      <c r="AK324" s="208"/>
      <c r="AL324" s="208"/>
      <c r="AM324" s="208"/>
      <c r="AN324" s="208"/>
      <c r="AO324" s="208"/>
      <c r="AP324" s="208"/>
      <c r="AQ324" s="208"/>
      <c r="AR324" s="208"/>
      <c r="AS324" s="208"/>
      <c r="AT324" s="208"/>
      <c r="AU324" s="208"/>
      <c r="AV324" s="208"/>
      <c r="AW324" s="208"/>
      <c r="AX324" s="208"/>
      <c r="AY324" s="208"/>
      <c r="AZ324" s="208"/>
      <c r="BA324" s="208"/>
      <c r="BB324" s="208"/>
      <c r="BC324" s="208"/>
      <c r="BD324" s="208"/>
      <c r="BE324" s="208"/>
      <c r="BF324" s="208"/>
      <c r="BG324" s="208"/>
      <c r="BH324" s="208"/>
    </row>
    <row r="325" spans="1:60" outlineLevel="1">
      <c r="A325" s="215"/>
      <c r="B325" s="216"/>
      <c r="C325" s="246"/>
      <c r="D325" s="237"/>
      <c r="E325" s="237"/>
      <c r="F325" s="237"/>
      <c r="G325" s="237"/>
      <c r="H325" s="218"/>
      <c r="I325" s="218"/>
      <c r="J325" s="218"/>
      <c r="K325" s="218"/>
      <c r="L325" s="218"/>
      <c r="M325" s="218"/>
      <c r="N325" s="218"/>
      <c r="O325" s="218"/>
      <c r="P325" s="218"/>
      <c r="Q325" s="218"/>
      <c r="R325" s="218"/>
      <c r="S325" s="218"/>
      <c r="T325" s="218"/>
      <c r="U325" s="218"/>
      <c r="V325" s="218"/>
      <c r="W325" s="218"/>
      <c r="X325" s="208"/>
      <c r="Y325" s="208"/>
      <c r="Z325" s="208"/>
      <c r="AA325" s="208"/>
      <c r="AB325" s="208"/>
      <c r="AC325" s="208"/>
      <c r="AD325" s="208"/>
      <c r="AE325" s="208"/>
      <c r="AF325" s="208"/>
      <c r="AG325" s="208" t="s">
        <v>142</v>
      </c>
      <c r="AH325" s="208"/>
      <c r="AI325" s="208"/>
      <c r="AJ325" s="208"/>
      <c r="AK325" s="208"/>
      <c r="AL325" s="208"/>
      <c r="AM325" s="208"/>
      <c r="AN325" s="208"/>
      <c r="AO325" s="208"/>
      <c r="AP325" s="208"/>
      <c r="AQ325" s="208"/>
      <c r="AR325" s="208"/>
      <c r="AS325" s="208"/>
      <c r="AT325" s="208"/>
      <c r="AU325" s="208"/>
      <c r="AV325" s="208"/>
      <c r="AW325" s="208"/>
      <c r="AX325" s="208"/>
      <c r="AY325" s="208"/>
      <c r="AZ325" s="208"/>
      <c r="BA325" s="208"/>
      <c r="BB325" s="208"/>
      <c r="BC325" s="208"/>
      <c r="BD325" s="208"/>
      <c r="BE325" s="208"/>
      <c r="BF325" s="208"/>
      <c r="BG325" s="208"/>
      <c r="BH325" s="208"/>
    </row>
    <row r="326" spans="1:60" outlineLevel="1">
      <c r="A326" s="229">
        <v>62</v>
      </c>
      <c r="B326" s="230" t="s">
        <v>382</v>
      </c>
      <c r="C326" s="244" t="s">
        <v>383</v>
      </c>
      <c r="D326" s="231" t="s">
        <v>183</v>
      </c>
      <c r="E326" s="232">
        <v>1.6048800000000001</v>
      </c>
      <c r="F326" s="233"/>
      <c r="G326" s="234">
        <f>ROUND(E326*F326,2)</f>
        <v>0</v>
      </c>
      <c r="H326" s="233"/>
      <c r="I326" s="234">
        <f>ROUND(E326*H326,2)</f>
        <v>0</v>
      </c>
      <c r="J326" s="233"/>
      <c r="K326" s="234">
        <f>ROUND(E326*J326,2)</f>
        <v>0</v>
      </c>
      <c r="L326" s="234">
        <v>21</v>
      </c>
      <c r="M326" s="234">
        <f>G326*(1+L326/100)</f>
        <v>0</v>
      </c>
      <c r="N326" s="234">
        <v>0</v>
      </c>
      <c r="O326" s="234">
        <f>ROUND(E326*N326,2)</f>
        <v>0</v>
      </c>
      <c r="P326" s="234">
        <v>0</v>
      </c>
      <c r="Q326" s="234">
        <f>ROUND(E326*P326,2)</f>
        <v>0</v>
      </c>
      <c r="R326" s="234" t="s">
        <v>266</v>
      </c>
      <c r="S326" s="234" t="s">
        <v>137</v>
      </c>
      <c r="T326" s="235" t="s">
        <v>137</v>
      </c>
      <c r="U326" s="218">
        <v>0</v>
      </c>
      <c r="V326" s="218">
        <f>ROUND(E326*U326,2)</f>
        <v>0</v>
      </c>
      <c r="W326" s="218"/>
      <c r="X326" s="208"/>
      <c r="Y326" s="208"/>
      <c r="Z326" s="208"/>
      <c r="AA326" s="208"/>
      <c r="AB326" s="208"/>
      <c r="AC326" s="208"/>
      <c r="AD326" s="208"/>
      <c r="AE326" s="208"/>
      <c r="AF326" s="208"/>
      <c r="AG326" s="208" t="s">
        <v>369</v>
      </c>
      <c r="AH326" s="208"/>
      <c r="AI326" s="208"/>
      <c r="AJ326" s="208"/>
      <c r="AK326" s="208"/>
      <c r="AL326" s="208"/>
      <c r="AM326" s="208"/>
      <c r="AN326" s="208"/>
      <c r="AO326" s="208"/>
      <c r="AP326" s="208"/>
      <c r="AQ326" s="208"/>
      <c r="AR326" s="208"/>
      <c r="AS326" s="208"/>
      <c r="AT326" s="208"/>
      <c r="AU326" s="208"/>
      <c r="AV326" s="208"/>
      <c r="AW326" s="208"/>
      <c r="AX326" s="208"/>
      <c r="AY326" s="208"/>
      <c r="AZ326" s="208"/>
      <c r="BA326" s="208"/>
      <c r="BB326" s="208"/>
      <c r="BC326" s="208"/>
      <c r="BD326" s="208"/>
      <c r="BE326" s="208"/>
      <c r="BF326" s="208"/>
      <c r="BG326" s="208"/>
      <c r="BH326" s="208"/>
    </row>
    <row r="327" spans="1:60" outlineLevel="1">
      <c r="A327" s="215"/>
      <c r="B327" s="216"/>
      <c r="C327" s="250"/>
      <c r="D327" s="241"/>
      <c r="E327" s="241"/>
      <c r="F327" s="241"/>
      <c r="G327" s="241"/>
      <c r="H327" s="218"/>
      <c r="I327" s="218"/>
      <c r="J327" s="218"/>
      <c r="K327" s="218"/>
      <c r="L327" s="218"/>
      <c r="M327" s="218"/>
      <c r="N327" s="218"/>
      <c r="O327" s="218"/>
      <c r="P327" s="218"/>
      <c r="Q327" s="218"/>
      <c r="R327" s="218"/>
      <c r="S327" s="218"/>
      <c r="T327" s="218"/>
      <c r="U327" s="218"/>
      <c r="V327" s="218"/>
      <c r="W327" s="218"/>
      <c r="X327" s="208"/>
      <c r="Y327" s="208"/>
      <c r="Z327" s="208"/>
      <c r="AA327" s="208"/>
      <c r="AB327" s="208"/>
      <c r="AC327" s="208"/>
      <c r="AD327" s="208"/>
      <c r="AE327" s="208"/>
      <c r="AF327" s="208"/>
      <c r="AG327" s="208" t="s">
        <v>142</v>
      </c>
      <c r="AH327" s="208"/>
      <c r="AI327" s="208"/>
      <c r="AJ327" s="208"/>
      <c r="AK327" s="208"/>
      <c r="AL327" s="208"/>
      <c r="AM327" s="208"/>
      <c r="AN327" s="208"/>
      <c r="AO327" s="208"/>
      <c r="AP327" s="208"/>
      <c r="AQ327" s="208"/>
      <c r="AR327" s="208"/>
      <c r="AS327" s="208"/>
      <c r="AT327" s="208"/>
      <c r="AU327" s="208"/>
      <c r="AV327" s="208"/>
      <c r="AW327" s="208"/>
      <c r="AX327" s="208"/>
      <c r="AY327" s="208"/>
      <c r="AZ327" s="208"/>
      <c r="BA327" s="208"/>
      <c r="BB327" s="208"/>
      <c r="BC327" s="208"/>
      <c r="BD327" s="208"/>
      <c r="BE327" s="208"/>
      <c r="BF327" s="208"/>
      <c r="BG327" s="208"/>
      <c r="BH327" s="208"/>
    </row>
    <row r="328" spans="1:60">
      <c r="A328" s="5"/>
      <c r="B328" s="6"/>
      <c r="C328" s="251"/>
      <c r="D328" s="8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AE328">
        <v>15</v>
      </c>
      <c r="AF328">
        <v>21</v>
      </c>
    </row>
    <row r="329" spans="1:60">
      <c r="A329" s="211"/>
      <c r="B329" s="212" t="s">
        <v>29</v>
      </c>
      <c r="C329" s="252"/>
      <c r="D329" s="213"/>
      <c r="E329" s="214"/>
      <c r="F329" s="214"/>
      <c r="G329" s="242">
        <f>G8+G59+G64+G157+G163+G169+G173+G208+G232+G241+G264+G300+G312</f>
        <v>0</v>
      </c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AE329">
        <f>SUMIF(L7:L327,AE328,G7:G327)</f>
        <v>0</v>
      </c>
      <c r="AF329">
        <f>SUMIF(L7:L327,AF328,G7:G327)</f>
        <v>0</v>
      </c>
      <c r="AG329" t="s">
        <v>384</v>
      </c>
    </row>
    <row r="330" spans="1:60">
      <c r="C330" s="253"/>
      <c r="D330" s="192"/>
      <c r="AG330" t="s">
        <v>385</v>
      </c>
    </row>
    <row r="331" spans="1:60">
      <c r="D331" s="192"/>
    </row>
    <row r="332" spans="1:60">
      <c r="D332" s="192"/>
    </row>
    <row r="333" spans="1:60">
      <c r="D333" s="192"/>
    </row>
    <row r="334" spans="1:60">
      <c r="D334" s="192"/>
    </row>
    <row r="335" spans="1:60">
      <c r="D335" s="192"/>
    </row>
    <row r="336" spans="1:60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sheetProtection password="918B" sheet="1"/>
  <mergeCells count="89">
    <mergeCell ref="C320:G320"/>
    <mergeCell ref="C322:G322"/>
    <mergeCell ref="C324:G324"/>
    <mergeCell ref="C325:G325"/>
    <mergeCell ref="C327:G327"/>
    <mergeCell ref="C308:G308"/>
    <mergeCell ref="C310:G310"/>
    <mergeCell ref="C311:G311"/>
    <mergeCell ref="C314:G314"/>
    <mergeCell ref="C316:G316"/>
    <mergeCell ref="C318:G318"/>
    <mergeCell ref="C261:G261"/>
    <mergeCell ref="C263:G263"/>
    <mergeCell ref="C276:G276"/>
    <mergeCell ref="C288:G288"/>
    <mergeCell ref="C299:G299"/>
    <mergeCell ref="C304:G304"/>
    <mergeCell ref="C239:G239"/>
    <mergeCell ref="C240:G240"/>
    <mergeCell ref="C245:G245"/>
    <mergeCell ref="C249:G249"/>
    <mergeCell ref="C253:G253"/>
    <mergeCell ref="C257:G257"/>
    <mergeCell ref="C224:G224"/>
    <mergeCell ref="C228:G228"/>
    <mergeCell ref="C230:G230"/>
    <mergeCell ref="C231:G231"/>
    <mergeCell ref="C234:G234"/>
    <mergeCell ref="C237:G237"/>
    <mergeCell ref="C183:G183"/>
    <mergeCell ref="C184:G184"/>
    <mergeCell ref="C207:G207"/>
    <mergeCell ref="C212:G212"/>
    <mergeCell ref="C216:G216"/>
    <mergeCell ref="C220:G220"/>
    <mergeCell ref="C165:G165"/>
    <mergeCell ref="C168:G168"/>
    <mergeCell ref="C171:G171"/>
    <mergeCell ref="C172:G172"/>
    <mergeCell ref="C177:G177"/>
    <mergeCell ref="C181:G181"/>
    <mergeCell ref="C137:G137"/>
    <mergeCell ref="C142:G142"/>
    <mergeCell ref="C144:G144"/>
    <mergeCell ref="C149:G149"/>
    <mergeCell ref="C156:G156"/>
    <mergeCell ref="C162:G162"/>
    <mergeCell ref="C115:G115"/>
    <mergeCell ref="C121:G121"/>
    <mergeCell ref="C123:G123"/>
    <mergeCell ref="C129:G129"/>
    <mergeCell ref="C131:G131"/>
    <mergeCell ref="C135:G135"/>
    <mergeCell ref="C93:G93"/>
    <mergeCell ref="C99:G99"/>
    <mergeCell ref="C101:G101"/>
    <mergeCell ref="C105:G105"/>
    <mergeCell ref="C107:G107"/>
    <mergeCell ref="C113:G113"/>
    <mergeCell ref="C70:G70"/>
    <mergeCell ref="C72:G72"/>
    <mergeCell ref="C77:G77"/>
    <mergeCell ref="C79:G79"/>
    <mergeCell ref="C84:G84"/>
    <mergeCell ref="C91:G91"/>
    <mergeCell ref="C48:G48"/>
    <mergeCell ref="C51:G51"/>
    <mergeCell ref="C55:G55"/>
    <mergeCell ref="C58:G58"/>
    <mergeCell ref="C63:G63"/>
    <mergeCell ref="C66:G66"/>
    <mergeCell ref="C31:G31"/>
    <mergeCell ref="C35:G35"/>
    <mergeCell ref="C37:G37"/>
    <mergeCell ref="C39:G39"/>
    <mergeCell ref="C42:G42"/>
    <mergeCell ref="C45:G45"/>
    <mergeCell ref="C16:G16"/>
    <mergeCell ref="C19:G19"/>
    <mergeCell ref="C22:G22"/>
    <mergeCell ref="C24:G24"/>
    <mergeCell ref="C26:G26"/>
    <mergeCell ref="C28:G28"/>
    <mergeCell ref="A1:G1"/>
    <mergeCell ref="C2:G2"/>
    <mergeCell ref="C3:G3"/>
    <mergeCell ref="C4:G4"/>
    <mergeCell ref="C12:G12"/>
    <mergeCell ref="C14:G1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106</v>
      </c>
      <c r="B1" s="193"/>
      <c r="C1" s="193"/>
      <c r="D1" s="193"/>
      <c r="E1" s="193"/>
      <c r="F1" s="193"/>
      <c r="G1" s="193"/>
      <c r="AG1" t="s">
        <v>107</v>
      </c>
    </row>
    <row r="2" spans="1:60" ht="24.95" customHeight="1">
      <c r="A2" s="194" t="s">
        <v>7</v>
      </c>
      <c r="B2" s="72" t="s">
        <v>43</v>
      </c>
      <c r="C2" s="197" t="s">
        <v>44</v>
      </c>
      <c r="D2" s="195"/>
      <c r="E2" s="195"/>
      <c r="F2" s="195"/>
      <c r="G2" s="196"/>
      <c r="AG2" t="s">
        <v>108</v>
      </c>
    </row>
    <row r="3" spans="1:60" ht="24.95" customHeight="1">
      <c r="A3" s="194" t="s">
        <v>8</v>
      </c>
      <c r="B3" s="72" t="s">
        <v>54</v>
      </c>
      <c r="C3" s="197" t="s">
        <v>55</v>
      </c>
      <c r="D3" s="195"/>
      <c r="E3" s="195"/>
      <c r="F3" s="195"/>
      <c r="G3" s="196"/>
      <c r="AC3" s="129" t="s">
        <v>108</v>
      </c>
      <c r="AG3" t="s">
        <v>109</v>
      </c>
    </row>
    <row r="4" spans="1:60" ht="24.95" customHeight="1">
      <c r="A4" s="198" t="s">
        <v>9</v>
      </c>
      <c r="B4" s="199" t="s">
        <v>57</v>
      </c>
      <c r="C4" s="200" t="s">
        <v>58</v>
      </c>
      <c r="D4" s="201"/>
      <c r="E4" s="201"/>
      <c r="F4" s="201"/>
      <c r="G4" s="202"/>
      <c r="AG4" t="s">
        <v>110</v>
      </c>
    </row>
    <row r="5" spans="1:60">
      <c r="D5" s="192"/>
    </row>
    <row r="6" spans="1:60" ht="38.25">
      <c r="A6" s="204" t="s">
        <v>111</v>
      </c>
      <c r="B6" s="206" t="s">
        <v>112</v>
      </c>
      <c r="C6" s="206" t="s">
        <v>113</v>
      </c>
      <c r="D6" s="205" t="s">
        <v>114</v>
      </c>
      <c r="E6" s="204" t="s">
        <v>115</v>
      </c>
      <c r="F6" s="203" t="s">
        <v>116</v>
      </c>
      <c r="G6" s="204" t="s">
        <v>29</v>
      </c>
      <c r="H6" s="207" t="s">
        <v>30</v>
      </c>
      <c r="I6" s="207" t="s">
        <v>117</v>
      </c>
      <c r="J6" s="207" t="s">
        <v>31</v>
      </c>
      <c r="K6" s="207" t="s">
        <v>118</v>
      </c>
      <c r="L6" s="207" t="s">
        <v>119</v>
      </c>
      <c r="M6" s="207" t="s">
        <v>120</v>
      </c>
      <c r="N6" s="207" t="s">
        <v>121</v>
      </c>
      <c r="O6" s="207" t="s">
        <v>122</v>
      </c>
      <c r="P6" s="207" t="s">
        <v>123</v>
      </c>
      <c r="Q6" s="207" t="s">
        <v>124</v>
      </c>
      <c r="R6" s="207" t="s">
        <v>125</v>
      </c>
      <c r="S6" s="207" t="s">
        <v>126</v>
      </c>
      <c r="T6" s="207" t="s">
        <v>127</v>
      </c>
      <c r="U6" s="207" t="s">
        <v>128</v>
      </c>
      <c r="V6" s="207" t="s">
        <v>129</v>
      </c>
      <c r="W6" s="207" t="s">
        <v>130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23" t="s">
        <v>131</v>
      </c>
      <c r="B8" s="224" t="s">
        <v>83</v>
      </c>
      <c r="C8" s="243" t="s">
        <v>84</v>
      </c>
      <c r="D8" s="225"/>
      <c r="E8" s="226"/>
      <c r="F8" s="227"/>
      <c r="G8" s="227">
        <f>SUMIF(AG9:AG33,"&lt;&gt;NOR",G9:G33)</f>
        <v>0</v>
      </c>
      <c r="H8" s="227"/>
      <c r="I8" s="227">
        <f>SUM(I9:I33)</f>
        <v>0</v>
      </c>
      <c r="J8" s="227"/>
      <c r="K8" s="227">
        <f>SUM(K9:K33)</f>
        <v>0</v>
      </c>
      <c r="L8" s="227"/>
      <c r="M8" s="227">
        <f>SUM(M9:M33)</f>
        <v>0</v>
      </c>
      <c r="N8" s="227"/>
      <c r="O8" s="227">
        <f>SUM(O9:O33)</f>
        <v>0.08</v>
      </c>
      <c r="P8" s="227"/>
      <c r="Q8" s="227">
        <f>SUM(Q9:Q33)</f>
        <v>0.02</v>
      </c>
      <c r="R8" s="227"/>
      <c r="S8" s="227"/>
      <c r="T8" s="228"/>
      <c r="U8" s="222"/>
      <c r="V8" s="222">
        <f>SUM(V9:V33)</f>
        <v>9.4400000000000013</v>
      </c>
      <c r="W8" s="222"/>
      <c r="AG8" t="s">
        <v>132</v>
      </c>
    </row>
    <row r="9" spans="1:60" outlineLevel="1">
      <c r="A9" s="229">
        <v>1</v>
      </c>
      <c r="B9" s="230" t="s">
        <v>386</v>
      </c>
      <c r="C9" s="244" t="s">
        <v>387</v>
      </c>
      <c r="D9" s="231" t="s">
        <v>251</v>
      </c>
      <c r="E9" s="232">
        <v>8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1.1E-4</v>
      </c>
      <c r="O9" s="234">
        <f>ROUND(E9*N9,2)</f>
        <v>0</v>
      </c>
      <c r="P9" s="234">
        <v>2.15E-3</v>
      </c>
      <c r="Q9" s="234">
        <f>ROUND(E9*P9,2)</f>
        <v>0.02</v>
      </c>
      <c r="R9" s="234" t="s">
        <v>388</v>
      </c>
      <c r="S9" s="234" t="s">
        <v>137</v>
      </c>
      <c r="T9" s="235" t="s">
        <v>137</v>
      </c>
      <c r="U9" s="218">
        <v>3.0000000000000002E-2</v>
      </c>
      <c r="V9" s="218">
        <f>ROUND(E9*U9,2)</f>
        <v>0.24</v>
      </c>
      <c r="W9" s="21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277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15"/>
      <c r="B10" s="216"/>
      <c r="C10" s="250"/>
      <c r="D10" s="241"/>
      <c r="E10" s="241"/>
      <c r="F10" s="241"/>
      <c r="G10" s="241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142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>
      <c r="A11" s="229">
        <v>2</v>
      </c>
      <c r="B11" s="230" t="s">
        <v>389</v>
      </c>
      <c r="C11" s="244" t="s">
        <v>390</v>
      </c>
      <c r="D11" s="231" t="s">
        <v>251</v>
      </c>
      <c r="E11" s="232">
        <v>12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5.8600000000000006E-3</v>
      </c>
      <c r="O11" s="234">
        <f>ROUND(E11*N11,2)</f>
        <v>7.0000000000000007E-2</v>
      </c>
      <c r="P11" s="234">
        <v>0</v>
      </c>
      <c r="Q11" s="234">
        <f>ROUND(E11*P11,2)</f>
        <v>0</v>
      </c>
      <c r="R11" s="234" t="s">
        <v>388</v>
      </c>
      <c r="S11" s="234" t="s">
        <v>137</v>
      </c>
      <c r="T11" s="235" t="s">
        <v>137</v>
      </c>
      <c r="U11" s="218">
        <v>0.43160000000000004</v>
      </c>
      <c r="V11" s="218">
        <f>ROUND(E11*U11,2)</f>
        <v>5.18</v>
      </c>
      <c r="W11" s="21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277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15"/>
      <c r="B12" s="216"/>
      <c r="C12" s="247" t="s">
        <v>391</v>
      </c>
      <c r="D12" s="239"/>
      <c r="E12" s="239"/>
      <c r="F12" s="239"/>
      <c r="G12" s="239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148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15"/>
      <c r="B13" s="216"/>
      <c r="C13" s="246"/>
      <c r="D13" s="237"/>
      <c r="E13" s="237"/>
      <c r="F13" s="237"/>
      <c r="G13" s="237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142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22.5" outlineLevel="1">
      <c r="A14" s="229">
        <v>3</v>
      </c>
      <c r="B14" s="230" t="s">
        <v>392</v>
      </c>
      <c r="C14" s="244" t="s">
        <v>393</v>
      </c>
      <c r="D14" s="231" t="s">
        <v>251</v>
      </c>
      <c r="E14" s="232">
        <v>5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34">
        <v>2.8000000000000003E-4</v>
      </c>
      <c r="O14" s="234">
        <f>ROUND(E14*N14,2)</f>
        <v>0</v>
      </c>
      <c r="P14" s="234">
        <v>0</v>
      </c>
      <c r="Q14" s="234">
        <f>ROUND(E14*P14,2)</f>
        <v>0</v>
      </c>
      <c r="R14" s="234" t="s">
        <v>388</v>
      </c>
      <c r="S14" s="234" t="s">
        <v>137</v>
      </c>
      <c r="T14" s="235" t="s">
        <v>137</v>
      </c>
      <c r="U14" s="218">
        <v>0.26300000000000001</v>
      </c>
      <c r="V14" s="218">
        <f>ROUND(E14*U14,2)</f>
        <v>1.32</v>
      </c>
      <c r="W14" s="21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277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15"/>
      <c r="B15" s="216"/>
      <c r="C15" s="247" t="s">
        <v>394</v>
      </c>
      <c r="D15" s="239"/>
      <c r="E15" s="239"/>
      <c r="F15" s="239"/>
      <c r="G15" s="239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148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15"/>
      <c r="B16" s="216"/>
      <c r="C16" s="246"/>
      <c r="D16" s="237"/>
      <c r="E16" s="237"/>
      <c r="F16" s="237"/>
      <c r="G16" s="237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142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ht="22.5" outlineLevel="1">
      <c r="A17" s="229">
        <v>4</v>
      </c>
      <c r="B17" s="230" t="s">
        <v>395</v>
      </c>
      <c r="C17" s="244" t="s">
        <v>396</v>
      </c>
      <c r="D17" s="231" t="s">
        <v>135</v>
      </c>
      <c r="E17" s="232">
        <v>2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 t="s">
        <v>388</v>
      </c>
      <c r="S17" s="234" t="s">
        <v>137</v>
      </c>
      <c r="T17" s="235" t="s">
        <v>137</v>
      </c>
      <c r="U17" s="218">
        <v>6.4000000000000001E-2</v>
      </c>
      <c r="V17" s="218">
        <f>ROUND(E17*U17,2)</f>
        <v>0.13</v>
      </c>
      <c r="W17" s="21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277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15"/>
      <c r="B18" s="216"/>
      <c r="C18" s="250"/>
      <c r="D18" s="241"/>
      <c r="E18" s="241"/>
      <c r="F18" s="241"/>
      <c r="G18" s="241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142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ht="22.5" outlineLevel="1">
      <c r="A19" s="229">
        <v>5</v>
      </c>
      <c r="B19" s="230" t="s">
        <v>397</v>
      </c>
      <c r="C19" s="244" t="s">
        <v>398</v>
      </c>
      <c r="D19" s="231" t="s">
        <v>251</v>
      </c>
      <c r="E19" s="232">
        <v>30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 t="s">
        <v>388</v>
      </c>
      <c r="S19" s="234" t="s">
        <v>137</v>
      </c>
      <c r="T19" s="235" t="s">
        <v>137</v>
      </c>
      <c r="U19" s="218">
        <v>6.2000000000000006E-2</v>
      </c>
      <c r="V19" s="218">
        <f>ROUND(E19*U19,2)</f>
        <v>1.86</v>
      </c>
      <c r="W19" s="21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277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15"/>
      <c r="B20" s="216"/>
      <c r="C20" s="250"/>
      <c r="D20" s="241"/>
      <c r="E20" s="241"/>
      <c r="F20" s="241"/>
      <c r="G20" s="241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142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ht="22.5" outlineLevel="1">
      <c r="A21" s="229">
        <v>6</v>
      </c>
      <c r="B21" s="230" t="s">
        <v>399</v>
      </c>
      <c r="C21" s="244" t="s">
        <v>400</v>
      </c>
      <c r="D21" s="231" t="s">
        <v>135</v>
      </c>
      <c r="E21" s="232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 t="s">
        <v>388</v>
      </c>
      <c r="S21" s="234" t="s">
        <v>137</v>
      </c>
      <c r="T21" s="235" t="s">
        <v>137</v>
      </c>
      <c r="U21" s="218">
        <v>0.48200000000000004</v>
      </c>
      <c r="V21" s="218">
        <f>ROUND(E21*U21,2)</f>
        <v>0.48</v>
      </c>
      <c r="W21" s="21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277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15"/>
      <c r="B22" s="216"/>
      <c r="C22" s="250"/>
      <c r="D22" s="241"/>
      <c r="E22" s="241"/>
      <c r="F22" s="241"/>
      <c r="G22" s="241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142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ht="22.5" outlineLevel="1">
      <c r="A23" s="229">
        <v>7</v>
      </c>
      <c r="B23" s="230" t="s">
        <v>401</v>
      </c>
      <c r="C23" s="244" t="s">
        <v>402</v>
      </c>
      <c r="D23" s="231" t="s">
        <v>135</v>
      </c>
      <c r="E23" s="232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6.600000000000001E-4</v>
      </c>
      <c r="O23" s="234">
        <f>ROUND(E23*N23,2)</f>
        <v>0</v>
      </c>
      <c r="P23" s="234">
        <v>0</v>
      </c>
      <c r="Q23" s="234">
        <f>ROUND(E23*P23,2)</f>
        <v>0</v>
      </c>
      <c r="R23" s="234" t="s">
        <v>388</v>
      </c>
      <c r="S23" s="234" t="s">
        <v>137</v>
      </c>
      <c r="T23" s="235" t="s">
        <v>137</v>
      </c>
      <c r="U23" s="218">
        <v>0.22700000000000001</v>
      </c>
      <c r="V23" s="218">
        <f>ROUND(E23*U23,2)</f>
        <v>0.23</v>
      </c>
      <c r="W23" s="21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277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15"/>
      <c r="B24" s="216"/>
      <c r="C24" s="250"/>
      <c r="D24" s="241"/>
      <c r="E24" s="241"/>
      <c r="F24" s="241"/>
      <c r="G24" s="241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142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29">
        <v>8</v>
      </c>
      <c r="B25" s="230" t="s">
        <v>403</v>
      </c>
      <c r="C25" s="244" t="s">
        <v>404</v>
      </c>
      <c r="D25" s="231" t="s">
        <v>135</v>
      </c>
      <c r="E25" s="232">
        <v>3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/>
      <c r="S25" s="234" t="s">
        <v>172</v>
      </c>
      <c r="T25" s="235" t="s">
        <v>173</v>
      </c>
      <c r="U25" s="218">
        <v>0</v>
      </c>
      <c r="V25" s="218">
        <f>ROUND(E25*U25,2)</f>
        <v>0</v>
      </c>
      <c r="W25" s="21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340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15"/>
      <c r="B26" s="216"/>
      <c r="C26" s="250"/>
      <c r="D26" s="241"/>
      <c r="E26" s="241"/>
      <c r="F26" s="241"/>
      <c r="G26" s="241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142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29">
        <v>9</v>
      </c>
      <c r="B27" s="230" t="s">
        <v>405</v>
      </c>
      <c r="C27" s="244" t="s">
        <v>406</v>
      </c>
      <c r="D27" s="231" t="s">
        <v>135</v>
      </c>
      <c r="E27" s="232">
        <v>1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/>
      <c r="S27" s="234" t="s">
        <v>172</v>
      </c>
      <c r="T27" s="235" t="s">
        <v>173</v>
      </c>
      <c r="U27" s="218">
        <v>0</v>
      </c>
      <c r="V27" s="218">
        <f>ROUND(E27*U27,2)</f>
        <v>0</v>
      </c>
      <c r="W27" s="21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277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15"/>
      <c r="B28" s="216"/>
      <c r="C28" s="250"/>
      <c r="D28" s="241"/>
      <c r="E28" s="241"/>
      <c r="F28" s="241"/>
      <c r="G28" s="241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142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ht="22.5" outlineLevel="1">
      <c r="A29" s="229">
        <v>10</v>
      </c>
      <c r="B29" s="230" t="s">
        <v>407</v>
      </c>
      <c r="C29" s="244" t="s">
        <v>408</v>
      </c>
      <c r="D29" s="231" t="s">
        <v>251</v>
      </c>
      <c r="E29" s="232">
        <v>12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4">
        <v>8.6000000000000009E-4</v>
      </c>
      <c r="O29" s="234">
        <f>ROUND(E29*N29,2)</f>
        <v>0.01</v>
      </c>
      <c r="P29" s="234">
        <v>0</v>
      </c>
      <c r="Q29" s="234">
        <f>ROUND(E29*P29,2)</f>
        <v>0</v>
      </c>
      <c r="R29" s="234" t="s">
        <v>179</v>
      </c>
      <c r="S29" s="234" t="s">
        <v>137</v>
      </c>
      <c r="T29" s="235" t="s">
        <v>137</v>
      </c>
      <c r="U29" s="218">
        <v>0</v>
      </c>
      <c r="V29" s="218">
        <f>ROUND(E29*U29,2)</f>
        <v>0</v>
      </c>
      <c r="W29" s="21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174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15"/>
      <c r="B30" s="216"/>
      <c r="C30" s="250"/>
      <c r="D30" s="241"/>
      <c r="E30" s="241"/>
      <c r="F30" s="241"/>
      <c r="G30" s="241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142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15">
        <v>11</v>
      </c>
      <c r="B31" s="216" t="s">
        <v>409</v>
      </c>
      <c r="C31" s="248" t="s">
        <v>410</v>
      </c>
      <c r="D31" s="217" t="s">
        <v>0</v>
      </c>
      <c r="E31" s="236"/>
      <c r="F31" s="219"/>
      <c r="G31" s="218">
        <f>ROUND(E31*F31,2)</f>
        <v>0</v>
      </c>
      <c r="H31" s="219"/>
      <c r="I31" s="218">
        <f>ROUND(E31*H31,2)</f>
        <v>0</v>
      </c>
      <c r="J31" s="219"/>
      <c r="K31" s="218">
        <f>ROUND(E31*J31,2)</f>
        <v>0</v>
      </c>
      <c r="L31" s="218">
        <v>21</v>
      </c>
      <c r="M31" s="218">
        <f>G31*(1+L31/100)</f>
        <v>0</v>
      </c>
      <c r="N31" s="218">
        <v>0</v>
      </c>
      <c r="O31" s="218">
        <f>ROUND(E31*N31,2)</f>
        <v>0</v>
      </c>
      <c r="P31" s="218">
        <v>0</v>
      </c>
      <c r="Q31" s="218">
        <f>ROUND(E31*P31,2)</f>
        <v>0</v>
      </c>
      <c r="R31" s="218" t="s">
        <v>388</v>
      </c>
      <c r="S31" s="218" t="s">
        <v>137</v>
      </c>
      <c r="T31" s="218" t="s">
        <v>137</v>
      </c>
      <c r="U31" s="218">
        <v>0</v>
      </c>
      <c r="V31" s="218">
        <f>ROUND(E31*U31,2)</f>
        <v>0</v>
      </c>
      <c r="W31" s="21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272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15"/>
      <c r="B32" s="216"/>
      <c r="C32" s="249" t="s">
        <v>324</v>
      </c>
      <c r="D32" s="240"/>
      <c r="E32" s="240"/>
      <c r="F32" s="240"/>
      <c r="G32" s="240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148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15"/>
      <c r="B33" s="216"/>
      <c r="C33" s="246"/>
      <c r="D33" s="237"/>
      <c r="E33" s="237"/>
      <c r="F33" s="237"/>
      <c r="G33" s="237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142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>
      <c r="A34" s="223" t="s">
        <v>131</v>
      </c>
      <c r="B34" s="224" t="s">
        <v>85</v>
      </c>
      <c r="C34" s="243" t="s">
        <v>86</v>
      </c>
      <c r="D34" s="225"/>
      <c r="E34" s="226"/>
      <c r="F34" s="227"/>
      <c r="G34" s="227">
        <f>SUMIF(AG35:AG49,"&lt;&gt;NOR",G35:G49)</f>
        <v>0</v>
      </c>
      <c r="H34" s="227"/>
      <c r="I34" s="227">
        <f>SUM(I35:I49)</f>
        <v>0</v>
      </c>
      <c r="J34" s="227"/>
      <c r="K34" s="227">
        <f>SUM(K35:K49)</f>
        <v>0</v>
      </c>
      <c r="L34" s="227"/>
      <c r="M34" s="227">
        <f>SUM(M35:M49)</f>
        <v>0</v>
      </c>
      <c r="N34" s="227"/>
      <c r="O34" s="227">
        <f>SUM(O35:O49)</f>
        <v>0.02</v>
      </c>
      <c r="P34" s="227"/>
      <c r="Q34" s="227">
        <f>SUM(Q35:Q49)</f>
        <v>0.02</v>
      </c>
      <c r="R34" s="227"/>
      <c r="S34" s="227"/>
      <c r="T34" s="228"/>
      <c r="U34" s="222"/>
      <c r="V34" s="222">
        <f>SUM(V35:V49)</f>
        <v>5.59</v>
      </c>
      <c r="W34" s="222"/>
      <c r="AG34" t="s">
        <v>132</v>
      </c>
    </row>
    <row r="35" spans="1:60" outlineLevel="1">
      <c r="A35" s="229">
        <v>12</v>
      </c>
      <c r="B35" s="230" t="s">
        <v>411</v>
      </c>
      <c r="C35" s="244" t="s">
        <v>412</v>
      </c>
      <c r="D35" s="231" t="s">
        <v>413</v>
      </c>
      <c r="E35" s="232">
        <v>1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4">
        <v>1.5210000000000001E-2</v>
      </c>
      <c r="O35" s="234">
        <f>ROUND(E35*N35,2)</f>
        <v>0.02</v>
      </c>
      <c r="P35" s="234">
        <v>0</v>
      </c>
      <c r="Q35" s="234">
        <f>ROUND(E35*P35,2)</f>
        <v>0</v>
      </c>
      <c r="R35" s="234" t="s">
        <v>388</v>
      </c>
      <c r="S35" s="234" t="s">
        <v>137</v>
      </c>
      <c r="T35" s="235" t="s">
        <v>137</v>
      </c>
      <c r="U35" s="218">
        <v>1.1890000000000001</v>
      </c>
      <c r="V35" s="218">
        <f>ROUND(E35*U35,2)</f>
        <v>1.19</v>
      </c>
      <c r="W35" s="21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277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15"/>
      <c r="B36" s="216"/>
      <c r="C36" s="250"/>
      <c r="D36" s="241"/>
      <c r="E36" s="241"/>
      <c r="F36" s="241"/>
      <c r="G36" s="241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142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29">
        <v>13</v>
      </c>
      <c r="B37" s="230" t="s">
        <v>414</v>
      </c>
      <c r="C37" s="244" t="s">
        <v>415</v>
      </c>
      <c r="D37" s="231" t="s">
        <v>413</v>
      </c>
      <c r="E37" s="232">
        <v>1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0</v>
      </c>
      <c r="O37" s="234">
        <f>ROUND(E37*N37,2)</f>
        <v>0</v>
      </c>
      <c r="P37" s="234">
        <v>1.9460000000000002E-2</v>
      </c>
      <c r="Q37" s="234">
        <f>ROUND(E37*P37,2)</f>
        <v>0.02</v>
      </c>
      <c r="R37" s="234" t="s">
        <v>388</v>
      </c>
      <c r="S37" s="234" t="s">
        <v>137</v>
      </c>
      <c r="T37" s="235" t="s">
        <v>137</v>
      </c>
      <c r="U37" s="218">
        <v>0.38200000000000001</v>
      </c>
      <c r="V37" s="218">
        <f>ROUND(E37*U37,2)</f>
        <v>0.38</v>
      </c>
      <c r="W37" s="21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277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15"/>
      <c r="B38" s="216"/>
      <c r="C38" s="250"/>
      <c r="D38" s="241"/>
      <c r="E38" s="241"/>
      <c r="F38" s="241"/>
      <c r="G38" s="241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142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29">
        <v>14</v>
      </c>
      <c r="B39" s="230" t="s">
        <v>416</v>
      </c>
      <c r="C39" s="244" t="s">
        <v>417</v>
      </c>
      <c r="D39" s="231" t="s">
        <v>135</v>
      </c>
      <c r="E39" s="232">
        <v>10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2.0000000000000002E-5</v>
      </c>
      <c r="O39" s="234">
        <f>ROUND(E39*N39,2)</f>
        <v>0</v>
      </c>
      <c r="P39" s="234">
        <v>0</v>
      </c>
      <c r="Q39" s="234">
        <f>ROUND(E39*P39,2)</f>
        <v>0</v>
      </c>
      <c r="R39" s="234" t="s">
        <v>388</v>
      </c>
      <c r="S39" s="234" t="s">
        <v>137</v>
      </c>
      <c r="T39" s="235" t="s">
        <v>137</v>
      </c>
      <c r="U39" s="218">
        <v>0.31000000000000005</v>
      </c>
      <c r="V39" s="218">
        <f>ROUND(E39*U39,2)</f>
        <v>3.1</v>
      </c>
      <c r="W39" s="21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277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15"/>
      <c r="B40" s="216"/>
      <c r="C40" s="250"/>
      <c r="D40" s="241"/>
      <c r="E40" s="241"/>
      <c r="F40" s="241"/>
      <c r="G40" s="241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142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29">
        <v>15</v>
      </c>
      <c r="B41" s="230" t="s">
        <v>418</v>
      </c>
      <c r="C41" s="244" t="s">
        <v>419</v>
      </c>
      <c r="D41" s="231" t="s">
        <v>413</v>
      </c>
      <c r="E41" s="232">
        <v>1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0</v>
      </c>
      <c r="O41" s="234">
        <f>ROUND(E41*N41,2)</f>
        <v>0</v>
      </c>
      <c r="P41" s="234">
        <v>1.5600000000000002E-3</v>
      </c>
      <c r="Q41" s="234">
        <f>ROUND(E41*P41,2)</f>
        <v>0</v>
      </c>
      <c r="R41" s="234" t="s">
        <v>388</v>
      </c>
      <c r="S41" s="234" t="s">
        <v>137</v>
      </c>
      <c r="T41" s="235" t="s">
        <v>137</v>
      </c>
      <c r="U41" s="218">
        <v>0.21700000000000003</v>
      </c>
      <c r="V41" s="218">
        <f>ROUND(E41*U41,2)</f>
        <v>0.22</v>
      </c>
      <c r="W41" s="21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277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>
      <c r="A42" s="215"/>
      <c r="B42" s="216"/>
      <c r="C42" s="250"/>
      <c r="D42" s="241"/>
      <c r="E42" s="241"/>
      <c r="F42" s="241"/>
      <c r="G42" s="241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142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ht="22.5" outlineLevel="1">
      <c r="A43" s="229">
        <v>16</v>
      </c>
      <c r="B43" s="230" t="s">
        <v>420</v>
      </c>
      <c r="C43" s="244" t="s">
        <v>421</v>
      </c>
      <c r="D43" s="231" t="s">
        <v>135</v>
      </c>
      <c r="E43" s="232">
        <v>1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8.5000000000000006E-4</v>
      </c>
      <c r="O43" s="234">
        <f>ROUND(E43*N43,2)</f>
        <v>0</v>
      </c>
      <c r="P43" s="234">
        <v>0</v>
      </c>
      <c r="Q43" s="234">
        <f>ROUND(E43*P43,2)</f>
        <v>0</v>
      </c>
      <c r="R43" s="234" t="s">
        <v>388</v>
      </c>
      <c r="S43" s="234" t="s">
        <v>137</v>
      </c>
      <c r="T43" s="235" t="s">
        <v>137</v>
      </c>
      <c r="U43" s="218">
        <v>0.44500000000000001</v>
      </c>
      <c r="V43" s="218">
        <f>ROUND(E43*U43,2)</f>
        <v>0.45</v>
      </c>
      <c r="W43" s="21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277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15"/>
      <c r="B44" s="216"/>
      <c r="C44" s="250"/>
      <c r="D44" s="241"/>
      <c r="E44" s="241"/>
      <c r="F44" s="241"/>
      <c r="G44" s="241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142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2.5" outlineLevel="1">
      <c r="A45" s="229">
        <v>17</v>
      </c>
      <c r="B45" s="230" t="s">
        <v>422</v>
      </c>
      <c r="C45" s="244" t="s">
        <v>423</v>
      </c>
      <c r="D45" s="231" t="s">
        <v>135</v>
      </c>
      <c r="E45" s="232">
        <v>1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4">
        <v>2.0000000000000001E-4</v>
      </c>
      <c r="O45" s="234">
        <f>ROUND(E45*N45,2)</f>
        <v>0</v>
      </c>
      <c r="P45" s="234">
        <v>0</v>
      </c>
      <c r="Q45" s="234">
        <f>ROUND(E45*P45,2)</f>
        <v>0</v>
      </c>
      <c r="R45" s="234" t="s">
        <v>388</v>
      </c>
      <c r="S45" s="234" t="s">
        <v>137</v>
      </c>
      <c r="T45" s="235" t="s">
        <v>137</v>
      </c>
      <c r="U45" s="218">
        <v>0.24600000000000002</v>
      </c>
      <c r="V45" s="218">
        <f>ROUND(E45*U45,2)</f>
        <v>0.25</v>
      </c>
      <c r="W45" s="21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277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15"/>
      <c r="B46" s="216"/>
      <c r="C46" s="250"/>
      <c r="D46" s="241"/>
      <c r="E46" s="241"/>
      <c r="F46" s="241"/>
      <c r="G46" s="241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142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15">
        <v>18</v>
      </c>
      <c r="B47" s="216" t="s">
        <v>424</v>
      </c>
      <c r="C47" s="248" t="s">
        <v>425</v>
      </c>
      <c r="D47" s="217" t="s">
        <v>0</v>
      </c>
      <c r="E47" s="236"/>
      <c r="F47" s="219"/>
      <c r="G47" s="218">
        <f>ROUND(E47*F47,2)</f>
        <v>0</v>
      </c>
      <c r="H47" s="219"/>
      <c r="I47" s="218">
        <f>ROUND(E47*H47,2)</f>
        <v>0</v>
      </c>
      <c r="J47" s="219"/>
      <c r="K47" s="218">
        <f>ROUND(E47*J47,2)</f>
        <v>0</v>
      </c>
      <c r="L47" s="218">
        <v>21</v>
      </c>
      <c r="M47" s="218">
        <f>G47*(1+L47/100)</f>
        <v>0</v>
      </c>
      <c r="N47" s="218">
        <v>0</v>
      </c>
      <c r="O47" s="218">
        <f>ROUND(E47*N47,2)</f>
        <v>0</v>
      </c>
      <c r="P47" s="218">
        <v>0</v>
      </c>
      <c r="Q47" s="218">
        <f>ROUND(E47*P47,2)</f>
        <v>0</v>
      </c>
      <c r="R47" s="218" t="s">
        <v>388</v>
      </c>
      <c r="S47" s="218" t="s">
        <v>137</v>
      </c>
      <c r="T47" s="218" t="s">
        <v>137</v>
      </c>
      <c r="U47" s="218">
        <v>0</v>
      </c>
      <c r="V47" s="218">
        <f>ROUND(E47*U47,2)</f>
        <v>0</v>
      </c>
      <c r="W47" s="21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272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15"/>
      <c r="B48" s="216"/>
      <c r="C48" s="249" t="s">
        <v>324</v>
      </c>
      <c r="D48" s="240"/>
      <c r="E48" s="240"/>
      <c r="F48" s="240"/>
      <c r="G48" s="240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148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15"/>
      <c r="B49" s="216"/>
      <c r="C49" s="246"/>
      <c r="D49" s="237"/>
      <c r="E49" s="237"/>
      <c r="F49" s="237"/>
      <c r="G49" s="237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142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>
      <c r="A50" s="223" t="s">
        <v>131</v>
      </c>
      <c r="B50" s="224" t="s">
        <v>101</v>
      </c>
      <c r="C50" s="243" t="s">
        <v>102</v>
      </c>
      <c r="D50" s="225"/>
      <c r="E50" s="226"/>
      <c r="F50" s="227"/>
      <c r="G50" s="227">
        <f>SUMIF(AG51:AG61,"&lt;&gt;NOR",G51:G61)</f>
        <v>0</v>
      </c>
      <c r="H50" s="227"/>
      <c r="I50" s="227">
        <f>SUM(I51:I61)</f>
        <v>0</v>
      </c>
      <c r="J50" s="227"/>
      <c r="K50" s="227">
        <f>SUM(K51:K61)</f>
        <v>0</v>
      </c>
      <c r="L50" s="227"/>
      <c r="M50" s="227">
        <f>SUM(M51:M61)</f>
        <v>0</v>
      </c>
      <c r="N50" s="227"/>
      <c r="O50" s="227">
        <f>SUM(O51:O61)</f>
        <v>0</v>
      </c>
      <c r="P50" s="227"/>
      <c r="Q50" s="227">
        <f>SUM(Q51:Q61)</f>
        <v>0</v>
      </c>
      <c r="R50" s="227"/>
      <c r="S50" s="227"/>
      <c r="T50" s="228"/>
      <c r="U50" s="222"/>
      <c r="V50" s="222">
        <f>SUM(V51:V61)</f>
        <v>0.1</v>
      </c>
      <c r="W50" s="222"/>
      <c r="AG50" t="s">
        <v>132</v>
      </c>
    </row>
    <row r="51" spans="1:60" ht="22.5" outlineLevel="1">
      <c r="A51" s="229">
        <v>19</v>
      </c>
      <c r="B51" s="230" t="s">
        <v>367</v>
      </c>
      <c r="C51" s="244" t="s">
        <v>426</v>
      </c>
      <c r="D51" s="231" t="s">
        <v>183</v>
      </c>
      <c r="E51" s="232">
        <v>0.04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4" t="s">
        <v>266</v>
      </c>
      <c r="S51" s="234" t="s">
        <v>137</v>
      </c>
      <c r="T51" s="235" t="s">
        <v>137</v>
      </c>
      <c r="U51" s="218">
        <v>0.93300000000000005</v>
      </c>
      <c r="V51" s="218">
        <f>ROUND(E51*U51,2)</f>
        <v>0.04</v>
      </c>
      <c r="W51" s="21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340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>
      <c r="A52" s="215"/>
      <c r="B52" s="216"/>
      <c r="C52" s="250"/>
      <c r="D52" s="241"/>
      <c r="E52" s="241"/>
      <c r="F52" s="241"/>
      <c r="G52" s="241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142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ht="22.5" outlineLevel="1">
      <c r="A53" s="229">
        <v>20</v>
      </c>
      <c r="B53" s="230" t="s">
        <v>370</v>
      </c>
      <c r="C53" s="244" t="s">
        <v>427</v>
      </c>
      <c r="D53" s="231" t="s">
        <v>183</v>
      </c>
      <c r="E53" s="232">
        <v>0.04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4" t="s">
        <v>266</v>
      </c>
      <c r="S53" s="234" t="s">
        <v>137</v>
      </c>
      <c r="T53" s="235" t="s">
        <v>137</v>
      </c>
      <c r="U53" s="218">
        <v>0.49000000000000005</v>
      </c>
      <c r="V53" s="218">
        <f>ROUND(E53*U53,2)</f>
        <v>0.02</v>
      </c>
      <c r="W53" s="21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340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15"/>
      <c r="B54" s="216"/>
      <c r="C54" s="250"/>
      <c r="D54" s="241"/>
      <c r="E54" s="241"/>
      <c r="F54" s="241"/>
      <c r="G54" s="241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142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>
      <c r="A55" s="229">
        <v>21</v>
      </c>
      <c r="B55" s="230" t="s">
        <v>372</v>
      </c>
      <c r="C55" s="244" t="s">
        <v>428</v>
      </c>
      <c r="D55" s="231" t="s">
        <v>183</v>
      </c>
      <c r="E55" s="232">
        <v>0.44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34">
        <v>0</v>
      </c>
      <c r="O55" s="234">
        <f>ROUND(E55*N55,2)</f>
        <v>0</v>
      </c>
      <c r="P55" s="234">
        <v>0</v>
      </c>
      <c r="Q55" s="234">
        <f>ROUND(E55*P55,2)</f>
        <v>0</v>
      </c>
      <c r="R55" s="234" t="s">
        <v>266</v>
      </c>
      <c r="S55" s="234" t="s">
        <v>137</v>
      </c>
      <c r="T55" s="235" t="s">
        <v>137</v>
      </c>
      <c r="U55" s="218">
        <v>0</v>
      </c>
      <c r="V55" s="218">
        <f>ROUND(E55*U55,2)</f>
        <v>0</v>
      </c>
      <c r="W55" s="21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340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>
      <c r="A56" s="215"/>
      <c r="B56" s="216"/>
      <c r="C56" s="245" t="s">
        <v>429</v>
      </c>
      <c r="D56" s="220"/>
      <c r="E56" s="221">
        <v>0.44</v>
      </c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140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>
      <c r="A57" s="215"/>
      <c r="B57" s="216"/>
      <c r="C57" s="246"/>
      <c r="D57" s="237"/>
      <c r="E57" s="237"/>
      <c r="F57" s="237"/>
      <c r="G57" s="237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142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ht="22.5" outlineLevel="1">
      <c r="A58" s="229">
        <v>22</v>
      </c>
      <c r="B58" s="230" t="s">
        <v>374</v>
      </c>
      <c r="C58" s="244" t="s">
        <v>430</v>
      </c>
      <c r="D58" s="231" t="s">
        <v>183</v>
      </c>
      <c r="E58" s="232">
        <v>0.04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4" t="s">
        <v>266</v>
      </c>
      <c r="S58" s="234" t="s">
        <v>137</v>
      </c>
      <c r="T58" s="235" t="s">
        <v>137</v>
      </c>
      <c r="U58" s="218">
        <v>0.94200000000000006</v>
      </c>
      <c r="V58" s="218">
        <f>ROUND(E58*U58,2)</f>
        <v>0.04</v>
      </c>
      <c r="W58" s="21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340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>
      <c r="A59" s="215"/>
      <c r="B59" s="216"/>
      <c r="C59" s="250"/>
      <c r="D59" s="241"/>
      <c r="E59" s="241"/>
      <c r="F59" s="241"/>
      <c r="G59" s="241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142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>
      <c r="A60" s="229">
        <v>23</v>
      </c>
      <c r="B60" s="230" t="s">
        <v>431</v>
      </c>
      <c r="C60" s="244" t="s">
        <v>432</v>
      </c>
      <c r="D60" s="231" t="s">
        <v>183</v>
      </c>
      <c r="E60" s="232">
        <v>0.04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4" t="s">
        <v>266</v>
      </c>
      <c r="S60" s="234" t="s">
        <v>137</v>
      </c>
      <c r="T60" s="235" t="s">
        <v>137</v>
      </c>
      <c r="U60" s="218">
        <v>0</v>
      </c>
      <c r="V60" s="218">
        <f>ROUND(E60*U60,2)</f>
        <v>0</v>
      </c>
      <c r="W60" s="21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340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15"/>
      <c r="B61" s="216"/>
      <c r="C61" s="250"/>
      <c r="D61" s="241"/>
      <c r="E61" s="241"/>
      <c r="F61" s="241"/>
      <c r="G61" s="241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142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>
      <c r="A62" s="5"/>
      <c r="B62" s="6"/>
      <c r="C62" s="251"/>
      <c r="D62" s="8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AE62">
        <v>15</v>
      </c>
      <c r="AF62">
        <v>21</v>
      </c>
    </row>
    <row r="63" spans="1:60">
      <c r="A63" s="211"/>
      <c r="B63" s="212" t="s">
        <v>29</v>
      </c>
      <c r="C63" s="252"/>
      <c r="D63" s="213"/>
      <c r="E63" s="214"/>
      <c r="F63" s="214"/>
      <c r="G63" s="242">
        <f>G8+G34+G50</f>
        <v>0</v>
      </c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AE63">
        <f>SUMIF(L7:L61,AE62,G7:G61)</f>
        <v>0</v>
      </c>
      <c r="AF63">
        <f>SUMIF(L7:L61,AF62,G7:G61)</f>
        <v>0</v>
      </c>
      <c r="AG63" t="s">
        <v>384</v>
      </c>
    </row>
    <row r="64" spans="1:60">
      <c r="C64" s="253"/>
      <c r="D64" s="192"/>
      <c r="AG64" t="s">
        <v>385</v>
      </c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sheetProtection password="918B" sheet="1"/>
  <mergeCells count="31">
    <mergeCell ref="C61:G61"/>
    <mergeCell ref="C48:G48"/>
    <mergeCell ref="C49:G49"/>
    <mergeCell ref="C52:G52"/>
    <mergeCell ref="C54:G54"/>
    <mergeCell ref="C57:G57"/>
    <mergeCell ref="C59:G59"/>
    <mergeCell ref="C36:G36"/>
    <mergeCell ref="C38:G38"/>
    <mergeCell ref="C40:G40"/>
    <mergeCell ref="C42:G42"/>
    <mergeCell ref="C44:G44"/>
    <mergeCell ref="C46:G46"/>
    <mergeCell ref="C24:G24"/>
    <mergeCell ref="C26:G26"/>
    <mergeCell ref="C28:G28"/>
    <mergeCell ref="C30:G30"/>
    <mergeCell ref="C32:G32"/>
    <mergeCell ref="C33:G33"/>
    <mergeCell ref="C13:G13"/>
    <mergeCell ref="C15:G15"/>
    <mergeCell ref="C16:G16"/>
    <mergeCell ref="C18:G18"/>
    <mergeCell ref="C20:G20"/>
    <mergeCell ref="C22:G2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106</v>
      </c>
      <c r="B1" s="193"/>
      <c r="C1" s="193"/>
      <c r="D1" s="193"/>
      <c r="E1" s="193"/>
      <c r="F1" s="193"/>
      <c r="G1" s="193"/>
      <c r="AG1" t="s">
        <v>107</v>
      </c>
    </row>
    <row r="2" spans="1:60" ht="24.95" customHeight="1">
      <c r="A2" s="194" t="s">
        <v>7</v>
      </c>
      <c r="B2" s="72" t="s">
        <v>43</v>
      </c>
      <c r="C2" s="197" t="s">
        <v>44</v>
      </c>
      <c r="D2" s="195"/>
      <c r="E2" s="195"/>
      <c r="F2" s="195"/>
      <c r="G2" s="196"/>
      <c r="AG2" t="s">
        <v>108</v>
      </c>
    </row>
    <row r="3" spans="1:60" ht="24.95" customHeight="1">
      <c r="A3" s="194" t="s">
        <v>8</v>
      </c>
      <c r="B3" s="72" t="s">
        <v>54</v>
      </c>
      <c r="C3" s="197" t="s">
        <v>55</v>
      </c>
      <c r="D3" s="195"/>
      <c r="E3" s="195"/>
      <c r="F3" s="195"/>
      <c r="G3" s="196"/>
      <c r="AC3" s="129" t="s">
        <v>108</v>
      </c>
      <c r="AG3" t="s">
        <v>109</v>
      </c>
    </row>
    <row r="4" spans="1:60" ht="24.95" customHeight="1">
      <c r="A4" s="198" t="s">
        <v>9</v>
      </c>
      <c r="B4" s="199" t="s">
        <v>59</v>
      </c>
      <c r="C4" s="200" t="s">
        <v>60</v>
      </c>
      <c r="D4" s="201"/>
      <c r="E4" s="201"/>
      <c r="F4" s="201"/>
      <c r="G4" s="202"/>
      <c r="AG4" t="s">
        <v>110</v>
      </c>
    </row>
    <row r="5" spans="1:60">
      <c r="D5" s="192"/>
    </row>
    <row r="6" spans="1:60" ht="38.25">
      <c r="A6" s="204" t="s">
        <v>111</v>
      </c>
      <c r="B6" s="206" t="s">
        <v>112</v>
      </c>
      <c r="C6" s="206" t="s">
        <v>113</v>
      </c>
      <c r="D6" s="205" t="s">
        <v>114</v>
      </c>
      <c r="E6" s="204" t="s">
        <v>115</v>
      </c>
      <c r="F6" s="203" t="s">
        <v>116</v>
      </c>
      <c r="G6" s="204" t="s">
        <v>29</v>
      </c>
      <c r="H6" s="207" t="s">
        <v>30</v>
      </c>
      <c r="I6" s="207" t="s">
        <v>117</v>
      </c>
      <c r="J6" s="207" t="s">
        <v>31</v>
      </c>
      <c r="K6" s="207" t="s">
        <v>118</v>
      </c>
      <c r="L6" s="207" t="s">
        <v>119</v>
      </c>
      <c r="M6" s="207" t="s">
        <v>120</v>
      </c>
      <c r="N6" s="207" t="s">
        <v>121</v>
      </c>
      <c r="O6" s="207" t="s">
        <v>122</v>
      </c>
      <c r="P6" s="207" t="s">
        <v>123</v>
      </c>
      <c r="Q6" s="207" t="s">
        <v>124</v>
      </c>
      <c r="R6" s="207" t="s">
        <v>125</v>
      </c>
      <c r="S6" s="207" t="s">
        <v>126</v>
      </c>
      <c r="T6" s="207" t="s">
        <v>127</v>
      </c>
      <c r="U6" s="207" t="s">
        <v>128</v>
      </c>
      <c r="V6" s="207" t="s">
        <v>129</v>
      </c>
      <c r="W6" s="207" t="s">
        <v>130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23" t="s">
        <v>131</v>
      </c>
      <c r="B8" s="224" t="s">
        <v>67</v>
      </c>
      <c r="C8" s="243" t="s">
        <v>68</v>
      </c>
      <c r="D8" s="225"/>
      <c r="E8" s="226"/>
      <c r="F8" s="227"/>
      <c r="G8" s="227">
        <f>SUMIF(AG9:AG32,"&lt;&gt;NOR",G9:G32)</f>
        <v>0</v>
      </c>
      <c r="H8" s="227"/>
      <c r="I8" s="227">
        <f>SUM(I9:I32)</f>
        <v>0</v>
      </c>
      <c r="J8" s="227"/>
      <c r="K8" s="227">
        <f>SUM(K9:K32)</f>
        <v>0</v>
      </c>
      <c r="L8" s="227"/>
      <c r="M8" s="227">
        <f>SUM(M9:M32)</f>
        <v>0</v>
      </c>
      <c r="N8" s="227"/>
      <c r="O8" s="227">
        <f>SUM(O9:O32)</f>
        <v>0</v>
      </c>
      <c r="P8" s="227"/>
      <c r="Q8" s="227">
        <f>SUM(Q9:Q32)</f>
        <v>0</v>
      </c>
      <c r="R8" s="227"/>
      <c r="S8" s="227"/>
      <c r="T8" s="228"/>
      <c r="U8" s="222"/>
      <c r="V8" s="222">
        <f>SUM(V9:V32)</f>
        <v>0</v>
      </c>
      <c r="W8" s="222"/>
      <c r="AG8" t="s">
        <v>132</v>
      </c>
    </row>
    <row r="9" spans="1:60" outlineLevel="1">
      <c r="A9" s="229">
        <v>1</v>
      </c>
      <c r="B9" s="230" t="s">
        <v>433</v>
      </c>
      <c r="C9" s="244" t="s">
        <v>434</v>
      </c>
      <c r="D9" s="231" t="s">
        <v>171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172</v>
      </c>
      <c r="T9" s="235" t="s">
        <v>173</v>
      </c>
      <c r="U9" s="218">
        <v>0</v>
      </c>
      <c r="V9" s="218">
        <f>ROUND(E9*U9,2)</f>
        <v>0</v>
      </c>
      <c r="W9" s="21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174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15"/>
      <c r="B10" s="216"/>
      <c r="C10" s="250"/>
      <c r="D10" s="241"/>
      <c r="E10" s="241"/>
      <c r="F10" s="241"/>
      <c r="G10" s="241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142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29">
        <v>2</v>
      </c>
      <c r="B11" s="230" t="s">
        <v>435</v>
      </c>
      <c r="C11" s="244" t="s">
        <v>436</v>
      </c>
      <c r="D11" s="231" t="s">
        <v>171</v>
      </c>
      <c r="E11" s="232">
        <v>4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4"/>
      <c r="S11" s="234" t="s">
        <v>172</v>
      </c>
      <c r="T11" s="235" t="s">
        <v>173</v>
      </c>
      <c r="U11" s="218">
        <v>0</v>
      </c>
      <c r="V11" s="218">
        <f>ROUND(E11*U11,2)</f>
        <v>0</v>
      </c>
      <c r="W11" s="21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174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15"/>
      <c r="B12" s="216"/>
      <c r="C12" s="250"/>
      <c r="D12" s="241"/>
      <c r="E12" s="241"/>
      <c r="F12" s="241"/>
      <c r="G12" s="241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142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29">
        <v>3</v>
      </c>
      <c r="B13" s="230" t="s">
        <v>437</v>
      </c>
      <c r="C13" s="244" t="s">
        <v>438</v>
      </c>
      <c r="D13" s="231" t="s">
        <v>171</v>
      </c>
      <c r="E13" s="232">
        <v>1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/>
      <c r="S13" s="234" t="s">
        <v>172</v>
      </c>
      <c r="T13" s="235" t="s">
        <v>173</v>
      </c>
      <c r="U13" s="218">
        <v>0</v>
      </c>
      <c r="V13" s="218">
        <f>ROUND(E13*U13,2)</f>
        <v>0</v>
      </c>
      <c r="W13" s="21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340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15"/>
      <c r="B14" s="216"/>
      <c r="C14" s="250"/>
      <c r="D14" s="241"/>
      <c r="E14" s="241"/>
      <c r="F14" s="241"/>
      <c r="G14" s="241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142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29">
        <v>4</v>
      </c>
      <c r="B15" s="230" t="s">
        <v>437</v>
      </c>
      <c r="C15" s="244" t="s">
        <v>439</v>
      </c>
      <c r="D15" s="231" t="s">
        <v>171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172</v>
      </c>
      <c r="T15" s="235" t="s">
        <v>173</v>
      </c>
      <c r="U15" s="218">
        <v>0</v>
      </c>
      <c r="V15" s="218">
        <f>ROUND(E15*U15,2)</f>
        <v>0</v>
      </c>
      <c r="W15" s="21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174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15"/>
      <c r="B16" s="216"/>
      <c r="C16" s="250"/>
      <c r="D16" s="241"/>
      <c r="E16" s="241"/>
      <c r="F16" s="241"/>
      <c r="G16" s="241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142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29">
        <v>5</v>
      </c>
      <c r="B17" s="230" t="s">
        <v>440</v>
      </c>
      <c r="C17" s="244" t="s">
        <v>441</v>
      </c>
      <c r="D17" s="231" t="s">
        <v>171</v>
      </c>
      <c r="E17" s="232">
        <v>10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/>
      <c r="S17" s="234" t="s">
        <v>172</v>
      </c>
      <c r="T17" s="235" t="s">
        <v>173</v>
      </c>
      <c r="U17" s="218">
        <v>0</v>
      </c>
      <c r="V17" s="218">
        <f>ROUND(E17*U17,2)</f>
        <v>0</v>
      </c>
      <c r="W17" s="21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340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15"/>
      <c r="B18" s="216"/>
      <c r="C18" s="250"/>
      <c r="D18" s="241"/>
      <c r="E18" s="241"/>
      <c r="F18" s="241"/>
      <c r="G18" s="241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142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29">
        <v>6</v>
      </c>
      <c r="B19" s="230" t="s">
        <v>440</v>
      </c>
      <c r="C19" s="244" t="s">
        <v>442</v>
      </c>
      <c r="D19" s="231" t="s">
        <v>171</v>
      </c>
      <c r="E19" s="232">
        <v>10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/>
      <c r="S19" s="234" t="s">
        <v>172</v>
      </c>
      <c r="T19" s="235" t="s">
        <v>173</v>
      </c>
      <c r="U19" s="218">
        <v>0</v>
      </c>
      <c r="V19" s="218">
        <f>ROUND(E19*U19,2)</f>
        <v>0</v>
      </c>
      <c r="W19" s="21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174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15"/>
      <c r="B20" s="216"/>
      <c r="C20" s="250"/>
      <c r="D20" s="241"/>
      <c r="E20" s="241"/>
      <c r="F20" s="241"/>
      <c r="G20" s="241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142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29">
        <v>7</v>
      </c>
      <c r="B21" s="230" t="s">
        <v>443</v>
      </c>
      <c r="C21" s="244" t="s">
        <v>444</v>
      </c>
      <c r="D21" s="231" t="s">
        <v>171</v>
      </c>
      <c r="E21" s="232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/>
      <c r="S21" s="234" t="s">
        <v>172</v>
      </c>
      <c r="T21" s="235" t="s">
        <v>173</v>
      </c>
      <c r="U21" s="218">
        <v>0</v>
      </c>
      <c r="V21" s="218">
        <f>ROUND(E21*U21,2)</f>
        <v>0</v>
      </c>
      <c r="W21" s="21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340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15"/>
      <c r="B22" s="216"/>
      <c r="C22" s="250"/>
      <c r="D22" s="241"/>
      <c r="E22" s="241"/>
      <c r="F22" s="241"/>
      <c r="G22" s="241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142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29">
        <v>8</v>
      </c>
      <c r="B23" s="230" t="s">
        <v>443</v>
      </c>
      <c r="C23" s="244" t="s">
        <v>445</v>
      </c>
      <c r="D23" s="231" t="s">
        <v>171</v>
      </c>
      <c r="E23" s="232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4"/>
      <c r="S23" s="234" t="s">
        <v>172</v>
      </c>
      <c r="T23" s="235" t="s">
        <v>173</v>
      </c>
      <c r="U23" s="218">
        <v>0</v>
      </c>
      <c r="V23" s="218">
        <f>ROUND(E23*U23,2)</f>
        <v>0</v>
      </c>
      <c r="W23" s="21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174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15"/>
      <c r="B24" s="216"/>
      <c r="C24" s="250"/>
      <c r="D24" s="241"/>
      <c r="E24" s="241"/>
      <c r="F24" s="241"/>
      <c r="G24" s="241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142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29">
        <v>9</v>
      </c>
      <c r="B25" s="230" t="s">
        <v>446</v>
      </c>
      <c r="C25" s="244" t="s">
        <v>447</v>
      </c>
      <c r="D25" s="231"/>
      <c r="E25" s="232">
        <v>0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/>
      <c r="S25" s="234" t="s">
        <v>172</v>
      </c>
      <c r="T25" s="235" t="s">
        <v>173</v>
      </c>
      <c r="U25" s="218">
        <v>0</v>
      </c>
      <c r="V25" s="218">
        <f>ROUND(E25*U25,2)</f>
        <v>0</v>
      </c>
      <c r="W25" s="21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174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15"/>
      <c r="B26" s="216"/>
      <c r="C26" s="250"/>
      <c r="D26" s="241"/>
      <c r="E26" s="241"/>
      <c r="F26" s="241"/>
      <c r="G26" s="241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142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29">
        <v>10</v>
      </c>
      <c r="B27" s="230" t="s">
        <v>448</v>
      </c>
      <c r="C27" s="244" t="s">
        <v>449</v>
      </c>
      <c r="D27" s="231" t="s">
        <v>171</v>
      </c>
      <c r="E27" s="232">
        <v>10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/>
      <c r="S27" s="234" t="s">
        <v>172</v>
      </c>
      <c r="T27" s="235" t="s">
        <v>173</v>
      </c>
      <c r="U27" s="218">
        <v>0</v>
      </c>
      <c r="V27" s="218">
        <f>ROUND(E27*U27,2)</f>
        <v>0</v>
      </c>
      <c r="W27" s="21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340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15"/>
      <c r="B28" s="216"/>
      <c r="C28" s="250"/>
      <c r="D28" s="241"/>
      <c r="E28" s="241"/>
      <c r="F28" s="241"/>
      <c r="G28" s="241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142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29">
        <v>11</v>
      </c>
      <c r="B29" s="230" t="s">
        <v>450</v>
      </c>
      <c r="C29" s="244" t="s">
        <v>451</v>
      </c>
      <c r="D29" s="231" t="s">
        <v>171</v>
      </c>
      <c r="E29" s="232">
        <v>10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4"/>
      <c r="S29" s="234" t="s">
        <v>172</v>
      </c>
      <c r="T29" s="235" t="s">
        <v>173</v>
      </c>
      <c r="U29" s="218">
        <v>0</v>
      </c>
      <c r="V29" s="218">
        <f>ROUND(E29*U29,2)</f>
        <v>0</v>
      </c>
      <c r="W29" s="21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174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15"/>
      <c r="B30" s="216"/>
      <c r="C30" s="250"/>
      <c r="D30" s="241"/>
      <c r="E30" s="241"/>
      <c r="F30" s="241"/>
      <c r="G30" s="241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142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29">
        <v>12</v>
      </c>
      <c r="B31" s="230" t="s">
        <v>450</v>
      </c>
      <c r="C31" s="244" t="s">
        <v>452</v>
      </c>
      <c r="D31" s="231" t="s">
        <v>171</v>
      </c>
      <c r="E31" s="232">
        <v>3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/>
      <c r="S31" s="234" t="s">
        <v>172</v>
      </c>
      <c r="T31" s="235" t="s">
        <v>173</v>
      </c>
      <c r="U31" s="218">
        <v>0</v>
      </c>
      <c r="V31" s="218">
        <f>ROUND(E31*U31,2)</f>
        <v>0</v>
      </c>
      <c r="W31" s="21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340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15"/>
      <c r="B32" s="216"/>
      <c r="C32" s="250"/>
      <c r="D32" s="241"/>
      <c r="E32" s="241"/>
      <c r="F32" s="241"/>
      <c r="G32" s="241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142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>
      <c r="A33" s="223" t="s">
        <v>131</v>
      </c>
      <c r="B33" s="224" t="s">
        <v>69</v>
      </c>
      <c r="C33" s="243" t="s">
        <v>70</v>
      </c>
      <c r="D33" s="225"/>
      <c r="E33" s="226"/>
      <c r="F33" s="227"/>
      <c r="G33" s="227">
        <f>SUMIF(AG34:AG75,"&lt;&gt;NOR",G34:G75)</f>
        <v>0</v>
      </c>
      <c r="H33" s="227"/>
      <c r="I33" s="227">
        <f>SUM(I34:I75)</f>
        <v>0</v>
      </c>
      <c r="J33" s="227"/>
      <c r="K33" s="227">
        <f>SUM(K34:K75)</f>
        <v>0</v>
      </c>
      <c r="L33" s="227"/>
      <c r="M33" s="227">
        <f>SUM(M34:M75)</f>
        <v>0</v>
      </c>
      <c r="N33" s="227"/>
      <c r="O33" s="227">
        <f>SUM(O34:O75)</f>
        <v>0</v>
      </c>
      <c r="P33" s="227"/>
      <c r="Q33" s="227">
        <f>SUM(Q34:Q75)</f>
        <v>0</v>
      </c>
      <c r="R33" s="227"/>
      <c r="S33" s="227"/>
      <c r="T33" s="228"/>
      <c r="U33" s="222"/>
      <c r="V33" s="222">
        <f>SUM(V34:V75)</f>
        <v>0</v>
      </c>
      <c r="W33" s="222"/>
      <c r="AG33" t="s">
        <v>132</v>
      </c>
    </row>
    <row r="34" spans="1:60" outlineLevel="1">
      <c r="A34" s="229">
        <v>13</v>
      </c>
      <c r="B34" s="230" t="s">
        <v>453</v>
      </c>
      <c r="C34" s="244" t="s">
        <v>454</v>
      </c>
      <c r="D34" s="231" t="s">
        <v>171</v>
      </c>
      <c r="E34" s="232">
        <v>1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4"/>
      <c r="S34" s="234" t="s">
        <v>172</v>
      </c>
      <c r="T34" s="235" t="s">
        <v>173</v>
      </c>
      <c r="U34" s="218">
        <v>0</v>
      </c>
      <c r="V34" s="218">
        <f>ROUND(E34*U34,2)</f>
        <v>0</v>
      </c>
      <c r="W34" s="21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174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15"/>
      <c r="B35" s="216"/>
      <c r="C35" s="250"/>
      <c r="D35" s="241"/>
      <c r="E35" s="241"/>
      <c r="F35" s="241"/>
      <c r="G35" s="241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142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29">
        <v>14</v>
      </c>
      <c r="B36" s="230" t="s">
        <v>453</v>
      </c>
      <c r="C36" s="244" t="s">
        <v>438</v>
      </c>
      <c r="D36" s="231" t="s">
        <v>171</v>
      </c>
      <c r="E36" s="232">
        <v>1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4"/>
      <c r="S36" s="234" t="s">
        <v>172</v>
      </c>
      <c r="T36" s="235" t="s">
        <v>173</v>
      </c>
      <c r="U36" s="218">
        <v>0</v>
      </c>
      <c r="V36" s="218">
        <f>ROUND(E36*U36,2)</f>
        <v>0</v>
      </c>
      <c r="W36" s="21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340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15"/>
      <c r="B37" s="216"/>
      <c r="C37" s="250"/>
      <c r="D37" s="241"/>
      <c r="E37" s="241"/>
      <c r="F37" s="241"/>
      <c r="G37" s="241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142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29">
        <v>15</v>
      </c>
      <c r="B38" s="230" t="s">
        <v>455</v>
      </c>
      <c r="C38" s="244" t="s">
        <v>439</v>
      </c>
      <c r="D38" s="231" t="s">
        <v>171</v>
      </c>
      <c r="E38" s="232">
        <v>1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4"/>
      <c r="S38" s="234" t="s">
        <v>172</v>
      </c>
      <c r="T38" s="235" t="s">
        <v>173</v>
      </c>
      <c r="U38" s="218">
        <v>0</v>
      </c>
      <c r="V38" s="218">
        <f>ROUND(E38*U38,2)</f>
        <v>0</v>
      </c>
      <c r="W38" s="21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174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15"/>
      <c r="B39" s="216"/>
      <c r="C39" s="250"/>
      <c r="D39" s="241"/>
      <c r="E39" s="241"/>
      <c r="F39" s="241"/>
      <c r="G39" s="241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142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29">
        <v>16</v>
      </c>
      <c r="B40" s="230" t="s">
        <v>455</v>
      </c>
      <c r="C40" s="244" t="s">
        <v>456</v>
      </c>
      <c r="D40" s="231" t="s">
        <v>171</v>
      </c>
      <c r="E40" s="232">
        <v>1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4"/>
      <c r="S40" s="234" t="s">
        <v>172</v>
      </c>
      <c r="T40" s="235" t="s">
        <v>173</v>
      </c>
      <c r="U40" s="218">
        <v>0</v>
      </c>
      <c r="V40" s="218">
        <f>ROUND(E40*U40,2)</f>
        <v>0</v>
      </c>
      <c r="W40" s="21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340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15"/>
      <c r="B41" s="216"/>
      <c r="C41" s="250"/>
      <c r="D41" s="241"/>
      <c r="E41" s="241"/>
      <c r="F41" s="241"/>
      <c r="G41" s="241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142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>
      <c r="A42" s="229">
        <v>17</v>
      </c>
      <c r="B42" s="230" t="s">
        <v>457</v>
      </c>
      <c r="C42" s="244" t="s">
        <v>458</v>
      </c>
      <c r="D42" s="231" t="s">
        <v>171</v>
      </c>
      <c r="E42" s="232">
        <v>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4"/>
      <c r="S42" s="234" t="s">
        <v>172</v>
      </c>
      <c r="T42" s="235" t="s">
        <v>173</v>
      </c>
      <c r="U42" s="218">
        <v>0</v>
      </c>
      <c r="V42" s="218">
        <f>ROUND(E42*U42,2)</f>
        <v>0</v>
      </c>
      <c r="W42" s="21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174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15"/>
      <c r="B43" s="216"/>
      <c r="C43" s="250"/>
      <c r="D43" s="241"/>
      <c r="E43" s="241"/>
      <c r="F43" s="241"/>
      <c r="G43" s="241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142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29">
        <v>18</v>
      </c>
      <c r="B44" s="230" t="s">
        <v>457</v>
      </c>
      <c r="C44" s="244" t="s">
        <v>459</v>
      </c>
      <c r="D44" s="231" t="s">
        <v>171</v>
      </c>
      <c r="E44" s="232">
        <v>3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4"/>
      <c r="S44" s="234" t="s">
        <v>172</v>
      </c>
      <c r="T44" s="235" t="s">
        <v>173</v>
      </c>
      <c r="U44" s="218">
        <v>0</v>
      </c>
      <c r="V44" s="218">
        <f>ROUND(E44*U44,2)</f>
        <v>0</v>
      </c>
      <c r="W44" s="21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340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15"/>
      <c r="B45" s="216"/>
      <c r="C45" s="250"/>
      <c r="D45" s="241"/>
      <c r="E45" s="241"/>
      <c r="F45" s="241"/>
      <c r="G45" s="241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142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29">
        <v>19</v>
      </c>
      <c r="B46" s="230" t="s">
        <v>460</v>
      </c>
      <c r="C46" s="244" t="s">
        <v>461</v>
      </c>
      <c r="D46" s="231" t="s">
        <v>171</v>
      </c>
      <c r="E46" s="232">
        <v>3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4"/>
      <c r="S46" s="234" t="s">
        <v>172</v>
      </c>
      <c r="T46" s="235" t="s">
        <v>173</v>
      </c>
      <c r="U46" s="218">
        <v>0</v>
      </c>
      <c r="V46" s="218">
        <f>ROUND(E46*U46,2)</f>
        <v>0</v>
      </c>
      <c r="W46" s="21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174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15"/>
      <c r="B47" s="216"/>
      <c r="C47" s="250"/>
      <c r="D47" s="241"/>
      <c r="E47" s="241"/>
      <c r="F47" s="241"/>
      <c r="G47" s="241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142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29">
        <v>20</v>
      </c>
      <c r="B48" s="230" t="s">
        <v>460</v>
      </c>
      <c r="C48" s="244" t="s">
        <v>441</v>
      </c>
      <c r="D48" s="231" t="s">
        <v>171</v>
      </c>
      <c r="E48" s="232">
        <v>10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4"/>
      <c r="S48" s="234" t="s">
        <v>172</v>
      </c>
      <c r="T48" s="235" t="s">
        <v>173</v>
      </c>
      <c r="U48" s="218">
        <v>0</v>
      </c>
      <c r="V48" s="218">
        <f>ROUND(E48*U48,2)</f>
        <v>0</v>
      </c>
      <c r="W48" s="21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340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15"/>
      <c r="B49" s="216"/>
      <c r="C49" s="250"/>
      <c r="D49" s="241"/>
      <c r="E49" s="241"/>
      <c r="F49" s="241"/>
      <c r="G49" s="241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142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>
      <c r="A50" s="229">
        <v>21</v>
      </c>
      <c r="B50" s="230" t="s">
        <v>462</v>
      </c>
      <c r="C50" s="244" t="s">
        <v>442</v>
      </c>
      <c r="D50" s="231" t="s">
        <v>171</v>
      </c>
      <c r="E50" s="232">
        <v>10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4">
        <v>0</v>
      </c>
      <c r="O50" s="234">
        <f>ROUND(E50*N50,2)</f>
        <v>0</v>
      </c>
      <c r="P50" s="234">
        <v>0</v>
      </c>
      <c r="Q50" s="234">
        <f>ROUND(E50*P50,2)</f>
        <v>0</v>
      </c>
      <c r="R50" s="234"/>
      <c r="S50" s="234" t="s">
        <v>172</v>
      </c>
      <c r="T50" s="235" t="s">
        <v>173</v>
      </c>
      <c r="U50" s="218">
        <v>0</v>
      </c>
      <c r="V50" s="218">
        <f>ROUND(E50*U50,2)</f>
        <v>0</v>
      </c>
      <c r="W50" s="218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174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>
      <c r="A51" s="215"/>
      <c r="B51" s="216"/>
      <c r="C51" s="250"/>
      <c r="D51" s="241"/>
      <c r="E51" s="241"/>
      <c r="F51" s="241"/>
      <c r="G51" s="241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142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>
      <c r="A52" s="229">
        <v>22</v>
      </c>
      <c r="B52" s="230" t="s">
        <v>462</v>
      </c>
      <c r="C52" s="244" t="s">
        <v>463</v>
      </c>
      <c r="D52" s="231" t="s">
        <v>171</v>
      </c>
      <c r="E52" s="232">
        <v>1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4"/>
      <c r="S52" s="234" t="s">
        <v>172</v>
      </c>
      <c r="T52" s="235" t="s">
        <v>173</v>
      </c>
      <c r="U52" s="218">
        <v>0</v>
      </c>
      <c r="V52" s="218">
        <f>ROUND(E52*U52,2)</f>
        <v>0</v>
      </c>
      <c r="W52" s="218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340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>
      <c r="A53" s="215"/>
      <c r="B53" s="216"/>
      <c r="C53" s="250"/>
      <c r="D53" s="241"/>
      <c r="E53" s="241"/>
      <c r="F53" s="241"/>
      <c r="G53" s="241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142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29">
        <v>23</v>
      </c>
      <c r="B54" s="230" t="s">
        <v>464</v>
      </c>
      <c r="C54" s="244" t="s">
        <v>465</v>
      </c>
      <c r="D54" s="231" t="s">
        <v>171</v>
      </c>
      <c r="E54" s="232">
        <v>1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4"/>
      <c r="S54" s="234" t="s">
        <v>172</v>
      </c>
      <c r="T54" s="235" t="s">
        <v>173</v>
      </c>
      <c r="U54" s="218">
        <v>0</v>
      </c>
      <c r="V54" s="218">
        <f>ROUND(E54*U54,2)</f>
        <v>0</v>
      </c>
      <c r="W54" s="21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174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>
      <c r="A55" s="215"/>
      <c r="B55" s="216"/>
      <c r="C55" s="250"/>
      <c r="D55" s="241"/>
      <c r="E55" s="241"/>
      <c r="F55" s="241"/>
      <c r="G55" s="241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142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>
      <c r="A56" s="229">
        <v>24</v>
      </c>
      <c r="B56" s="230" t="s">
        <v>464</v>
      </c>
      <c r="C56" s="244" t="s">
        <v>466</v>
      </c>
      <c r="D56" s="231" t="s">
        <v>171</v>
      </c>
      <c r="E56" s="232">
        <v>1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4"/>
      <c r="S56" s="234" t="s">
        <v>172</v>
      </c>
      <c r="T56" s="235" t="s">
        <v>173</v>
      </c>
      <c r="U56" s="218">
        <v>0</v>
      </c>
      <c r="V56" s="218">
        <f>ROUND(E56*U56,2)</f>
        <v>0</v>
      </c>
      <c r="W56" s="21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340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>
      <c r="A57" s="215"/>
      <c r="B57" s="216"/>
      <c r="C57" s="250"/>
      <c r="D57" s="241"/>
      <c r="E57" s="241"/>
      <c r="F57" s="241"/>
      <c r="G57" s="241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142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>
      <c r="A58" s="229">
        <v>25</v>
      </c>
      <c r="B58" s="230" t="s">
        <v>467</v>
      </c>
      <c r="C58" s="244" t="s">
        <v>468</v>
      </c>
      <c r="D58" s="231" t="s">
        <v>171</v>
      </c>
      <c r="E58" s="232">
        <v>1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4"/>
      <c r="S58" s="234" t="s">
        <v>172</v>
      </c>
      <c r="T58" s="235" t="s">
        <v>173</v>
      </c>
      <c r="U58" s="218">
        <v>0</v>
      </c>
      <c r="V58" s="218">
        <f>ROUND(E58*U58,2)</f>
        <v>0</v>
      </c>
      <c r="W58" s="21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174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>
      <c r="A59" s="215"/>
      <c r="B59" s="216"/>
      <c r="C59" s="250"/>
      <c r="D59" s="241"/>
      <c r="E59" s="241"/>
      <c r="F59" s="241"/>
      <c r="G59" s="241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142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>
      <c r="A60" s="229">
        <v>26</v>
      </c>
      <c r="B60" s="230" t="s">
        <v>467</v>
      </c>
      <c r="C60" s="244" t="s">
        <v>469</v>
      </c>
      <c r="D60" s="231" t="s">
        <v>470</v>
      </c>
      <c r="E60" s="232">
        <v>1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4"/>
      <c r="S60" s="234" t="s">
        <v>172</v>
      </c>
      <c r="T60" s="235" t="s">
        <v>173</v>
      </c>
      <c r="U60" s="218">
        <v>0</v>
      </c>
      <c r="V60" s="218">
        <f>ROUND(E60*U60,2)</f>
        <v>0</v>
      </c>
      <c r="W60" s="21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340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15"/>
      <c r="B61" s="216"/>
      <c r="C61" s="250"/>
      <c r="D61" s="241"/>
      <c r="E61" s="241"/>
      <c r="F61" s="241"/>
      <c r="G61" s="241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142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>
      <c r="A62" s="229">
        <v>27</v>
      </c>
      <c r="B62" s="230" t="s">
        <v>471</v>
      </c>
      <c r="C62" s="244" t="s">
        <v>472</v>
      </c>
      <c r="D62" s="231" t="s">
        <v>470</v>
      </c>
      <c r="E62" s="232">
        <v>1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21</v>
      </c>
      <c r="M62" s="234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4"/>
      <c r="S62" s="234" t="s">
        <v>172</v>
      </c>
      <c r="T62" s="235" t="s">
        <v>173</v>
      </c>
      <c r="U62" s="218">
        <v>0</v>
      </c>
      <c r="V62" s="218">
        <f>ROUND(E62*U62,2)</f>
        <v>0</v>
      </c>
      <c r="W62" s="21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174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15"/>
      <c r="B63" s="216"/>
      <c r="C63" s="250"/>
      <c r="D63" s="241"/>
      <c r="E63" s="241"/>
      <c r="F63" s="241"/>
      <c r="G63" s="241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142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ht="22.5" outlineLevel="1">
      <c r="A64" s="229">
        <v>28</v>
      </c>
      <c r="B64" s="230" t="s">
        <v>471</v>
      </c>
      <c r="C64" s="244" t="s">
        <v>473</v>
      </c>
      <c r="D64" s="231" t="s">
        <v>470</v>
      </c>
      <c r="E64" s="232">
        <v>1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4"/>
      <c r="S64" s="234" t="s">
        <v>172</v>
      </c>
      <c r="T64" s="235" t="s">
        <v>173</v>
      </c>
      <c r="U64" s="218">
        <v>0</v>
      </c>
      <c r="V64" s="218">
        <f>ROUND(E64*U64,2)</f>
        <v>0</v>
      </c>
      <c r="W64" s="21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340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>
      <c r="A65" s="215"/>
      <c r="B65" s="216"/>
      <c r="C65" s="250"/>
      <c r="D65" s="241"/>
      <c r="E65" s="241"/>
      <c r="F65" s="241"/>
      <c r="G65" s="241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142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ht="22.5" outlineLevel="1">
      <c r="A66" s="229">
        <v>29</v>
      </c>
      <c r="B66" s="230" t="s">
        <v>474</v>
      </c>
      <c r="C66" s="244" t="s">
        <v>475</v>
      </c>
      <c r="D66" s="231" t="s">
        <v>470</v>
      </c>
      <c r="E66" s="232">
        <v>1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34">
        <v>0</v>
      </c>
      <c r="O66" s="234">
        <f>ROUND(E66*N66,2)</f>
        <v>0</v>
      </c>
      <c r="P66" s="234">
        <v>0</v>
      </c>
      <c r="Q66" s="234">
        <f>ROUND(E66*P66,2)</f>
        <v>0</v>
      </c>
      <c r="R66" s="234"/>
      <c r="S66" s="234" t="s">
        <v>172</v>
      </c>
      <c r="T66" s="235" t="s">
        <v>173</v>
      </c>
      <c r="U66" s="218">
        <v>0</v>
      </c>
      <c r="V66" s="218">
        <f>ROUND(E66*U66,2)</f>
        <v>0</v>
      </c>
      <c r="W66" s="21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174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15"/>
      <c r="B67" s="216"/>
      <c r="C67" s="250"/>
      <c r="D67" s="241"/>
      <c r="E67" s="241"/>
      <c r="F67" s="241"/>
      <c r="G67" s="241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142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>
      <c r="A68" s="229">
        <v>30</v>
      </c>
      <c r="B68" s="230" t="s">
        <v>476</v>
      </c>
      <c r="C68" s="244" t="s">
        <v>447</v>
      </c>
      <c r="D68" s="231"/>
      <c r="E68" s="232">
        <v>0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4"/>
      <c r="S68" s="234" t="s">
        <v>172</v>
      </c>
      <c r="T68" s="235" t="s">
        <v>173</v>
      </c>
      <c r="U68" s="218">
        <v>0</v>
      </c>
      <c r="V68" s="218">
        <f>ROUND(E68*U68,2)</f>
        <v>0</v>
      </c>
      <c r="W68" s="21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174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>
      <c r="A69" s="215"/>
      <c r="B69" s="216"/>
      <c r="C69" s="250"/>
      <c r="D69" s="241"/>
      <c r="E69" s="241"/>
      <c r="F69" s="241"/>
      <c r="G69" s="241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142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>
      <c r="A70" s="229">
        <v>31</v>
      </c>
      <c r="B70" s="230" t="s">
        <v>474</v>
      </c>
      <c r="C70" s="244" t="s">
        <v>449</v>
      </c>
      <c r="D70" s="231" t="s">
        <v>171</v>
      </c>
      <c r="E70" s="232">
        <v>18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4">
        <v>0</v>
      </c>
      <c r="O70" s="234">
        <f>ROUND(E70*N70,2)</f>
        <v>0</v>
      </c>
      <c r="P70" s="234">
        <v>0</v>
      </c>
      <c r="Q70" s="234">
        <f>ROUND(E70*P70,2)</f>
        <v>0</v>
      </c>
      <c r="R70" s="234"/>
      <c r="S70" s="234" t="s">
        <v>172</v>
      </c>
      <c r="T70" s="235" t="s">
        <v>173</v>
      </c>
      <c r="U70" s="218">
        <v>0</v>
      </c>
      <c r="V70" s="218">
        <f>ROUND(E70*U70,2)</f>
        <v>0</v>
      </c>
      <c r="W70" s="21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340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>
      <c r="A71" s="215"/>
      <c r="B71" s="216"/>
      <c r="C71" s="250"/>
      <c r="D71" s="241"/>
      <c r="E71" s="241"/>
      <c r="F71" s="241"/>
      <c r="G71" s="241"/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142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>
      <c r="A72" s="229">
        <v>32</v>
      </c>
      <c r="B72" s="230" t="s">
        <v>477</v>
      </c>
      <c r="C72" s="244" t="s">
        <v>451</v>
      </c>
      <c r="D72" s="231" t="s">
        <v>171</v>
      </c>
      <c r="E72" s="232">
        <v>18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4"/>
      <c r="S72" s="234" t="s">
        <v>172</v>
      </c>
      <c r="T72" s="235" t="s">
        <v>173</v>
      </c>
      <c r="U72" s="218">
        <v>0</v>
      </c>
      <c r="V72" s="218">
        <f>ROUND(E72*U72,2)</f>
        <v>0</v>
      </c>
      <c r="W72" s="21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174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>
      <c r="A73" s="215"/>
      <c r="B73" s="216"/>
      <c r="C73" s="250"/>
      <c r="D73" s="241"/>
      <c r="E73" s="241"/>
      <c r="F73" s="241"/>
      <c r="G73" s="241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18"/>
      <c r="V73" s="218"/>
      <c r="W73" s="21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142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>
      <c r="A74" s="229">
        <v>33</v>
      </c>
      <c r="B74" s="230" t="s">
        <v>478</v>
      </c>
      <c r="C74" s="244" t="s">
        <v>452</v>
      </c>
      <c r="D74" s="231" t="s">
        <v>171</v>
      </c>
      <c r="E74" s="232">
        <v>3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34">
        <v>0</v>
      </c>
      <c r="O74" s="234">
        <f>ROUND(E74*N74,2)</f>
        <v>0</v>
      </c>
      <c r="P74" s="234">
        <v>0</v>
      </c>
      <c r="Q74" s="234">
        <f>ROUND(E74*P74,2)</f>
        <v>0</v>
      </c>
      <c r="R74" s="234"/>
      <c r="S74" s="234" t="s">
        <v>172</v>
      </c>
      <c r="T74" s="235" t="s">
        <v>173</v>
      </c>
      <c r="U74" s="218">
        <v>0</v>
      </c>
      <c r="V74" s="218">
        <f>ROUND(E74*U74,2)</f>
        <v>0</v>
      </c>
      <c r="W74" s="218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340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>
      <c r="A75" s="215"/>
      <c r="B75" s="216"/>
      <c r="C75" s="250"/>
      <c r="D75" s="241"/>
      <c r="E75" s="241"/>
      <c r="F75" s="241"/>
      <c r="G75" s="241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142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>
      <c r="A76" s="223" t="s">
        <v>131</v>
      </c>
      <c r="B76" s="224" t="s">
        <v>99</v>
      </c>
      <c r="C76" s="243" t="s">
        <v>100</v>
      </c>
      <c r="D76" s="225"/>
      <c r="E76" s="226"/>
      <c r="F76" s="227"/>
      <c r="G76" s="227">
        <f>SUMIF(AG77:AG230,"&lt;&gt;NOR",G77:G230)</f>
        <v>0</v>
      </c>
      <c r="H76" s="227"/>
      <c r="I76" s="227">
        <f>SUM(I77:I230)</f>
        <v>0</v>
      </c>
      <c r="J76" s="227"/>
      <c r="K76" s="227">
        <f>SUM(K77:K230)</f>
        <v>0</v>
      </c>
      <c r="L76" s="227"/>
      <c r="M76" s="227">
        <f>SUM(M77:M230)</f>
        <v>0</v>
      </c>
      <c r="N76" s="227"/>
      <c r="O76" s="227">
        <f>SUM(O77:O230)</f>
        <v>0</v>
      </c>
      <c r="P76" s="227"/>
      <c r="Q76" s="227">
        <f>SUM(Q77:Q230)</f>
        <v>0</v>
      </c>
      <c r="R76" s="227"/>
      <c r="S76" s="227"/>
      <c r="T76" s="228"/>
      <c r="U76" s="222"/>
      <c r="V76" s="222">
        <f>SUM(V77:V230)</f>
        <v>0</v>
      </c>
      <c r="W76" s="222"/>
      <c r="AG76" t="s">
        <v>132</v>
      </c>
    </row>
    <row r="77" spans="1:60" outlineLevel="1">
      <c r="A77" s="229">
        <v>34</v>
      </c>
      <c r="B77" s="230" t="s">
        <v>479</v>
      </c>
      <c r="C77" s="244" t="s">
        <v>480</v>
      </c>
      <c r="D77" s="231"/>
      <c r="E77" s="232">
        <v>0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4"/>
      <c r="S77" s="234" t="s">
        <v>172</v>
      </c>
      <c r="T77" s="235" t="s">
        <v>173</v>
      </c>
      <c r="U77" s="218">
        <v>0</v>
      </c>
      <c r="V77" s="218">
        <f>ROUND(E77*U77,2)</f>
        <v>0</v>
      </c>
      <c r="W77" s="21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481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>
      <c r="A78" s="215"/>
      <c r="B78" s="216"/>
      <c r="C78" s="250"/>
      <c r="D78" s="241"/>
      <c r="E78" s="241"/>
      <c r="F78" s="241"/>
      <c r="G78" s="241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142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>
      <c r="A79" s="229">
        <v>35</v>
      </c>
      <c r="B79" s="230" t="s">
        <v>477</v>
      </c>
      <c r="C79" s="244" t="s">
        <v>482</v>
      </c>
      <c r="D79" s="231" t="s">
        <v>171</v>
      </c>
      <c r="E79" s="232">
        <v>2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4"/>
      <c r="S79" s="234" t="s">
        <v>172</v>
      </c>
      <c r="T79" s="235" t="s">
        <v>173</v>
      </c>
      <c r="U79" s="218">
        <v>0</v>
      </c>
      <c r="V79" s="218">
        <f>ROUND(E79*U79,2)</f>
        <v>0</v>
      </c>
      <c r="W79" s="218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340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>
      <c r="A80" s="215"/>
      <c r="B80" s="216"/>
      <c r="C80" s="250"/>
      <c r="D80" s="241"/>
      <c r="E80" s="241"/>
      <c r="F80" s="241"/>
      <c r="G80" s="241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142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>
      <c r="A81" s="229">
        <v>36</v>
      </c>
      <c r="B81" s="230" t="s">
        <v>483</v>
      </c>
      <c r="C81" s="244" t="s">
        <v>484</v>
      </c>
      <c r="D81" s="231" t="s">
        <v>171</v>
      </c>
      <c r="E81" s="232">
        <v>2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4"/>
      <c r="S81" s="234" t="s">
        <v>172</v>
      </c>
      <c r="T81" s="235" t="s">
        <v>173</v>
      </c>
      <c r="U81" s="218">
        <v>0</v>
      </c>
      <c r="V81" s="218">
        <f>ROUND(E81*U81,2)</f>
        <v>0</v>
      </c>
      <c r="W81" s="21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481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>
      <c r="A82" s="215"/>
      <c r="B82" s="216"/>
      <c r="C82" s="250"/>
      <c r="D82" s="241"/>
      <c r="E82" s="241"/>
      <c r="F82" s="241"/>
      <c r="G82" s="241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142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>
      <c r="A83" s="229">
        <v>37</v>
      </c>
      <c r="B83" s="230" t="s">
        <v>485</v>
      </c>
      <c r="C83" s="244" t="s">
        <v>486</v>
      </c>
      <c r="D83" s="231"/>
      <c r="E83" s="232">
        <v>0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4"/>
      <c r="S83" s="234" t="s">
        <v>172</v>
      </c>
      <c r="T83" s="235" t="s">
        <v>173</v>
      </c>
      <c r="U83" s="218">
        <v>0</v>
      </c>
      <c r="V83" s="218">
        <f>ROUND(E83*U83,2)</f>
        <v>0</v>
      </c>
      <c r="W83" s="21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481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>
      <c r="A84" s="215"/>
      <c r="B84" s="216"/>
      <c r="C84" s="250"/>
      <c r="D84" s="241"/>
      <c r="E84" s="241"/>
      <c r="F84" s="241"/>
      <c r="G84" s="241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142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>
      <c r="A85" s="229">
        <v>38</v>
      </c>
      <c r="B85" s="230" t="s">
        <v>487</v>
      </c>
      <c r="C85" s="244" t="s">
        <v>488</v>
      </c>
      <c r="D85" s="231" t="s">
        <v>171</v>
      </c>
      <c r="E85" s="232">
        <v>68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4"/>
      <c r="S85" s="234" t="s">
        <v>172</v>
      </c>
      <c r="T85" s="235" t="s">
        <v>173</v>
      </c>
      <c r="U85" s="218">
        <v>0</v>
      </c>
      <c r="V85" s="218">
        <f>ROUND(E85*U85,2)</f>
        <v>0</v>
      </c>
      <c r="W85" s="218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340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>
      <c r="A86" s="215"/>
      <c r="B86" s="216"/>
      <c r="C86" s="250"/>
      <c r="D86" s="241"/>
      <c r="E86" s="241"/>
      <c r="F86" s="241"/>
      <c r="G86" s="241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142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29">
        <v>39</v>
      </c>
      <c r="B87" s="230" t="s">
        <v>489</v>
      </c>
      <c r="C87" s="244" t="s">
        <v>490</v>
      </c>
      <c r="D87" s="231" t="s">
        <v>171</v>
      </c>
      <c r="E87" s="232">
        <v>68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4"/>
      <c r="S87" s="234" t="s">
        <v>172</v>
      </c>
      <c r="T87" s="235" t="s">
        <v>173</v>
      </c>
      <c r="U87" s="218">
        <v>0</v>
      </c>
      <c r="V87" s="218">
        <f>ROUND(E87*U87,2)</f>
        <v>0</v>
      </c>
      <c r="W87" s="21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174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>
      <c r="A88" s="215"/>
      <c r="B88" s="216"/>
      <c r="C88" s="250"/>
      <c r="D88" s="241"/>
      <c r="E88" s="241"/>
      <c r="F88" s="241"/>
      <c r="G88" s="241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142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>
      <c r="A89" s="229">
        <v>40</v>
      </c>
      <c r="B89" s="230" t="s">
        <v>491</v>
      </c>
      <c r="C89" s="244" t="s">
        <v>492</v>
      </c>
      <c r="D89" s="231" t="s">
        <v>171</v>
      </c>
      <c r="E89" s="232">
        <v>4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4"/>
      <c r="S89" s="234" t="s">
        <v>172</v>
      </c>
      <c r="T89" s="235" t="s">
        <v>173</v>
      </c>
      <c r="U89" s="218">
        <v>0</v>
      </c>
      <c r="V89" s="218">
        <f>ROUND(E89*U89,2)</f>
        <v>0</v>
      </c>
      <c r="W89" s="218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340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>
      <c r="A90" s="215"/>
      <c r="B90" s="216"/>
      <c r="C90" s="250"/>
      <c r="D90" s="241"/>
      <c r="E90" s="241"/>
      <c r="F90" s="241"/>
      <c r="G90" s="241"/>
      <c r="H90" s="218"/>
      <c r="I90" s="218"/>
      <c r="J90" s="218"/>
      <c r="K90" s="218"/>
      <c r="L90" s="218"/>
      <c r="M90" s="218"/>
      <c r="N90" s="218"/>
      <c r="O90" s="218"/>
      <c r="P90" s="218"/>
      <c r="Q90" s="218"/>
      <c r="R90" s="218"/>
      <c r="S90" s="218"/>
      <c r="T90" s="218"/>
      <c r="U90" s="218"/>
      <c r="V90" s="218"/>
      <c r="W90" s="21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142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>
      <c r="A91" s="229">
        <v>41</v>
      </c>
      <c r="B91" s="230" t="s">
        <v>493</v>
      </c>
      <c r="C91" s="244" t="s">
        <v>494</v>
      </c>
      <c r="D91" s="231" t="s">
        <v>171</v>
      </c>
      <c r="E91" s="232">
        <v>4</v>
      </c>
      <c r="F91" s="233"/>
      <c r="G91" s="234">
        <f>ROUND(E91*F91,2)</f>
        <v>0</v>
      </c>
      <c r="H91" s="233"/>
      <c r="I91" s="234">
        <f>ROUND(E91*H91,2)</f>
        <v>0</v>
      </c>
      <c r="J91" s="233"/>
      <c r="K91" s="234">
        <f>ROUND(E91*J91,2)</f>
        <v>0</v>
      </c>
      <c r="L91" s="234">
        <v>21</v>
      </c>
      <c r="M91" s="234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4"/>
      <c r="S91" s="234" t="s">
        <v>172</v>
      </c>
      <c r="T91" s="235" t="s">
        <v>173</v>
      </c>
      <c r="U91" s="218">
        <v>0</v>
      </c>
      <c r="V91" s="218">
        <f>ROUND(E91*U91,2)</f>
        <v>0</v>
      </c>
      <c r="W91" s="218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174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>
      <c r="A92" s="215"/>
      <c r="B92" s="216"/>
      <c r="C92" s="250"/>
      <c r="D92" s="241"/>
      <c r="E92" s="241"/>
      <c r="F92" s="241"/>
      <c r="G92" s="241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142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>
      <c r="A93" s="229">
        <v>42</v>
      </c>
      <c r="B93" s="230" t="s">
        <v>495</v>
      </c>
      <c r="C93" s="244" t="s">
        <v>496</v>
      </c>
      <c r="D93" s="231" t="s">
        <v>171</v>
      </c>
      <c r="E93" s="232">
        <v>4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4">
        <v>0</v>
      </c>
      <c r="O93" s="234">
        <f>ROUND(E93*N93,2)</f>
        <v>0</v>
      </c>
      <c r="P93" s="234">
        <v>0</v>
      </c>
      <c r="Q93" s="234">
        <f>ROUND(E93*P93,2)</f>
        <v>0</v>
      </c>
      <c r="R93" s="234"/>
      <c r="S93" s="234" t="s">
        <v>172</v>
      </c>
      <c r="T93" s="235" t="s">
        <v>173</v>
      </c>
      <c r="U93" s="218">
        <v>0</v>
      </c>
      <c r="V93" s="218">
        <f>ROUND(E93*U93,2)</f>
        <v>0</v>
      </c>
      <c r="W93" s="218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174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>
      <c r="A94" s="215"/>
      <c r="B94" s="216"/>
      <c r="C94" s="250"/>
      <c r="D94" s="241"/>
      <c r="E94" s="241"/>
      <c r="F94" s="241"/>
      <c r="G94" s="241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142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>
      <c r="A95" s="229">
        <v>43</v>
      </c>
      <c r="B95" s="230" t="s">
        <v>287</v>
      </c>
      <c r="C95" s="244" t="s">
        <v>497</v>
      </c>
      <c r="D95" s="231"/>
      <c r="E95" s="232">
        <v>0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4">
        <v>0</v>
      </c>
      <c r="O95" s="234">
        <f>ROUND(E95*N95,2)</f>
        <v>0</v>
      </c>
      <c r="P95" s="234">
        <v>0</v>
      </c>
      <c r="Q95" s="234">
        <f>ROUND(E95*P95,2)</f>
        <v>0</v>
      </c>
      <c r="R95" s="234"/>
      <c r="S95" s="234" t="s">
        <v>172</v>
      </c>
      <c r="T95" s="235" t="s">
        <v>173</v>
      </c>
      <c r="U95" s="218">
        <v>0</v>
      </c>
      <c r="V95" s="218">
        <f>ROUND(E95*U95,2)</f>
        <v>0</v>
      </c>
      <c r="W95" s="218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174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>
      <c r="A96" s="215"/>
      <c r="B96" s="216"/>
      <c r="C96" s="250"/>
      <c r="D96" s="241"/>
      <c r="E96" s="241"/>
      <c r="F96" s="241"/>
      <c r="G96" s="241"/>
      <c r="H96" s="218"/>
      <c r="I96" s="218"/>
      <c r="J96" s="218"/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142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>
      <c r="A97" s="229">
        <v>44</v>
      </c>
      <c r="B97" s="230" t="s">
        <v>498</v>
      </c>
      <c r="C97" s="244" t="s">
        <v>499</v>
      </c>
      <c r="D97" s="231" t="s">
        <v>251</v>
      </c>
      <c r="E97" s="232">
        <v>15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4">
        <v>0</v>
      </c>
      <c r="O97" s="234">
        <f>ROUND(E97*N97,2)</f>
        <v>0</v>
      </c>
      <c r="P97" s="234">
        <v>0</v>
      </c>
      <c r="Q97" s="234">
        <f>ROUND(E97*P97,2)</f>
        <v>0</v>
      </c>
      <c r="R97" s="234"/>
      <c r="S97" s="234" t="s">
        <v>172</v>
      </c>
      <c r="T97" s="235" t="s">
        <v>173</v>
      </c>
      <c r="U97" s="218">
        <v>0</v>
      </c>
      <c r="V97" s="218">
        <f>ROUND(E97*U97,2)</f>
        <v>0</v>
      </c>
      <c r="W97" s="218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340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15"/>
      <c r="B98" s="216"/>
      <c r="C98" s="250"/>
      <c r="D98" s="241"/>
      <c r="E98" s="241"/>
      <c r="F98" s="241"/>
      <c r="G98" s="241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142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>
      <c r="A99" s="229">
        <v>45</v>
      </c>
      <c r="B99" s="230" t="s">
        <v>500</v>
      </c>
      <c r="C99" s="244" t="s">
        <v>501</v>
      </c>
      <c r="D99" s="231" t="s">
        <v>251</v>
      </c>
      <c r="E99" s="232">
        <v>15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34">
        <v>0</v>
      </c>
      <c r="O99" s="234">
        <f>ROUND(E99*N99,2)</f>
        <v>0</v>
      </c>
      <c r="P99" s="234">
        <v>0</v>
      </c>
      <c r="Q99" s="234">
        <f>ROUND(E99*P99,2)</f>
        <v>0</v>
      </c>
      <c r="R99" s="234"/>
      <c r="S99" s="234" t="s">
        <v>172</v>
      </c>
      <c r="T99" s="235" t="s">
        <v>173</v>
      </c>
      <c r="U99" s="218">
        <v>0</v>
      </c>
      <c r="V99" s="218">
        <f>ROUND(E99*U99,2)</f>
        <v>0</v>
      </c>
      <c r="W99" s="218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174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>
      <c r="A100" s="215"/>
      <c r="B100" s="216"/>
      <c r="C100" s="250"/>
      <c r="D100" s="241"/>
      <c r="E100" s="241"/>
      <c r="F100" s="241"/>
      <c r="G100" s="241"/>
      <c r="H100" s="218"/>
      <c r="I100" s="218"/>
      <c r="J100" s="218"/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142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>
      <c r="A101" s="229">
        <v>46</v>
      </c>
      <c r="B101" s="230" t="s">
        <v>489</v>
      </c>
      <c r="C101" s="244" t="s">
        <v>502</v>
      </c>
      <c r="D101" s="231" t="s">
        <v>251</v>
      </c>
      <c r="E101" s="232">
        <v>25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4">
        <v>0</v>
      </c>
      <c r="O101" s="234">
        <f>ROUND(E101*N101,2)</f>
        <v>0</v>
      </c>
      <c r="P101" s="234">
        <v>0</v>
      </c>
      <c r="Q101" s="234">
        <f>ROUND(E101*P101,2)</f>
        <v>0</v>
      </c>
      <c r="R101" s="234"/>
      <c r="S101" s="234" t="s">
        <v>172</v>
      </c>
      <c r="T101" s="235" t="s">
        <v>173</v>
      </c>
      <c r="U101" s="218">
        <v>0</v>
      </c>
      <c r="V101" s="218">
        <f>ROUND(E101*U101,2)</f>
        <v>0</v>
      </c>
      <c r="W101" s="21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340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>
      <c r="A102" s="215"/>
      <c r="B102" s="216"/>
      <c r="C102" s="250"/>
      <c r="D102" s="241"/>
      <c r="E102" s="241"/>
      <c r="F102" s="241"/>
      <c r="G102" s="241"/>
      <c r="H102" s="218"/>
      <c r="I102" s="218"/>
      <c r="J102" s="218"/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142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>
      <c r="A103" s="229">
        <v>47</v>
      </c>
      <c r="B103" s="230" t="s">
        <v>503</v>
      </c>
      <c r="C103" s="244" t="s">
        <v>504</v>
      </c>
      <c r="D103" s="231" t="s">
        <v>251</v>
      </c>
      <c r="E103" s="232">
        <v>25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0</v>
      </c>
      <c r="O103" s="234">
        <f>ROUND(E103*N103,2)</f>
        <v>0</v>
      </c>
      <c r="P103" s="234">
        <v>0</v>
      </c>
      <c r="Q103" s="234">
        <f>ROUND(E103*P103,2)</f>
        <v>0</v>
      </c>
      <c r="R103" s="234"/>
      <c r="S103" s="234" t="s">
        <v>172</v>
      </c>
      <c r="T103" s="235" t="s">
        <v>173</v>
      </c>
      <c r="U103" s="218">
        <v>0</v>
      </c>
      <c r="V103" s="218">
        <f>ROUND(E103*U103,2)</f>
        <v>0</v>
      </c>
      <c r="W103" s="21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174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>
      <c r="A104" s="215"/>
      <c r="B104" s="216"/>
      <c r="C104" s="250"/>
      <c r="D104" s="241"/>
      <c r="E104" s="241"/>
      <c r="F104" s="241"/>
      <c r="G104" s="241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142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>
      <c r="A105" s="229">
        <v>48</v>
      </c>
      <c r="B105" s="230" t="s">
        <v>505</v>
      </c>
      <c r="C105" s="244" t="s">
        <v>497</v>
      </c>
      <c r="D105" s="231"/>
      <c r="E105" s="232">
        <v>0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34">
        <v>0</v>
      </c>
      <c r="O105" s="234">
        <f>ROUND(E105*N105,2)</f>
        <v>0</v>
      </c>
      <c r="P105" s="234">
        <v>0</v>
      </c>
      <c r="Q105" s="234">
        <f>ROUND(E105*P105,2)</f>
        <v>0</v>
      </c>
      <c r="R105" s="234"/>
      <c r="S105" s="234" t="s">
        <v>172</v>
      </c>
      <c r="T105" s="235" t="s">
        <v>173</v>
      </c>
      <c r="U105" s="218">
        <v>0</v>
      </c>
      <c r="V105" s="218">
        <f>ROUND(E105*U105,2)</f>
        <v>0</v>
      </c>
      <c r="W105" s="21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174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>
      <c r="A106" s="215"/>
      <c r="B106" s="216"/>
      <c r="C106" s="250"/>
      <c r="D106" s="241"/>
      <c r="E106" s="241"/>
      <c r="F106" s="241"/>
      <c r="G106" s="241"/>
      <c r="H106" s="218"/>
      <c r="I106" s="218"/>
      <c r="J106" s="218"/>
      <c r="K106" s="218"/>
      <c r="L106" s="218"/>
      <c r="M106" s="218"/>
      <c r="N106" s="218"/>
      <c r="O106" s="218"/>
      <c r="P106" s="218"/>
      <c r="Q106" s="218"/>
      <c r="R106" s="218"/>
      <c r="S106" s="218"/>
      <c r="T106" s="218"/>
      <c r="U106" s="218"/>
      <c r="V106" s="218"/>
      <c r="W106" s="21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142</v>
      </c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>
      <c r="A107" s="229">
        <v>49</v>
      </c>
      <c r="B107" s="230" t="s">
        <v>493</v>
      </c>
      <c r="C107" s="244" t="s">
        <v>506</v>
      </c>
      <c r="D107" s="231" t="s">
        <v>251</v>
      </c>
      <c r="E107" s="232">
        <v>456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21</v>
      </c>
      <c r="M107" s="234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4"/>
      <c r="S107" s="234" t="s">
        <v>172</v>
      </c>
      <c r="T107" s="235" t="s">
        <v>173</v>
      </c>
      <c r="U107" s="218">
        <v>0</v>
      </c>
      <c r="V107" s="218">
        <f>ROUND(E107*U107,2)</f>
        <v>0</v>
      </c>
      <c r="W107" s="21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340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>
      <c r="A108" s="215"/>
      <c r="B108" s="216"/>
      <c r="C108" s="250"/>
      <c r="D108" s="241"/>
      <c r="E108" s="241"/>
      <c r="F108" s="241"/>
      <c r="G108" s="241"/>
      <c r="H108" s="218"/>
      <c r="I108" s="218"/>
      <c r="J108" s="218"/>
      <c r="K108" s="218"/>
      <c r="L108" s="218"/>
      <c r="M108" s="218"/>
      <c r="N108" s="218"/>
      <c r="O108" s="218"/>
      <c r="P108" s="218"/>
      <c r="Q108" s="218"/>
      <c r="R108" s="218"/>
      <c r="S108" s="218"/>
      <c r="T108" s="218"/>
      <c r="U108" s="218"/>
      <c r="V108" s="218"/>
      <c r="W108" s="21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142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>
      <c r="A109" s="229">
        <v>50</v>
      </c>
      <c r="B109" s="230" t="s">
        <v>507</v>
      </c>
      <c r="C109" s="244" t="s">
        <v>508</v>
      </c>
      <c r="D109" s="231" t="s">
        <v>251</v>
      </c>
      <c r="E109" s="232">
        <v>456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21</v>
      </c>
      <c r="M109" s="234">
        <f>G109*(1+L109/100)</f>
        <v>0</v>
      </c>
      <c r="N109" s="234">
        <v>0</v>
      </c>
      <c r="O109" s="234">
        <f>ROUND(E109*N109,2)</f>
        <v>0</v>
      </c>
      <c r="P109" s="234">
        <v>0</v>
      </c>
      <c r="Q109" s="234">
        <f>ROUND(E109*P109,2)</f>
        <v>0</v>
      </c>
      <c r="R109" s="234"/>
      <c r="S109" s="234" t="s">
        <v>172</v>
      </c>
      <c r="T109" s="235" t="s">
        <v>173</v>
      </c>
      <c r="U109" s="218">
        <v>0</v>
      </c>
      <c r="V109" s="218">
        <f>ROUND(E109*U109,2)</f>
        <v>0</v>
      </c>
      <c r="W109" s="21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174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>
      <c r="A110" s="215"/>
      <c r="B110" s="216"/>
      <c r="C110" s="250"/>
      <c r="D110" s="241"/>
      <c r="E110" s="241"/>
      <c r="F110" s="241"/>
      <c r="G110" s="241"/>
      <c r="H110" s="218"/>
      <c r="I110" s="218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142</v>
      </c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>
      <c r="A111" s="229">
        <v>51</v>
      </c>
      <c r="B111" s="230" t="s">
        <v>495</v>
      </c>
      <c r="C111" s="244" t="s">
        <v>509</v>
      </c>
      <c r="D111" s="231" t="s">
        <v>251</v>
      </c>
      <c r="E111" s="232">
        <v>334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34">
        <v>0</v>
      </c>
      <c r="O111" s="234">
        <f>ROUND(E111*N111,2)</f>
        <v>0</v>
      </c>
      <c r="P111" s="234">
        <v>0</v>
      </c>
      <c r="Q111" s="234">
        <f>ROUND(E111*P111,2)</f>
        <v>0</v>
      </c>
      <c r="R111" s="234"/>
      <c r="S111" s="234" t="s">
        <v>172</v>
      </c>
      <c r="T111" s="235" t="s">
        <v>173</v>
      </c>
      <c r="U111" s="218">
        <v>0</v>
      </c>
      <c r="V111" s="218">
        <f>ROUND(E111*U111,2)</f>
        <v>0</v>
      </c>
      <c r="W111" s="21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340</v>
      </c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>
      <c r="A112" s="215"/>
      <c r="B112" s="216"/>
      <c r="C112" s="250"/>
      <c r="D112" s="241"/>
      <c r="E112" s="241"/>
      <c r="F112" s="241"/>
      <c r="G112" s="241"/>
      <c r="H112" s="218"/>
      <c r="I112" s="218"/>
      <c r="J112" s="218"/>
      <c r="K112" s="218"/>
      <c r="L112" s="218"/>
      <c r="M112" s="218"/>
      <c r="N112" s="218"/>
      <c r="O112" s="218"/>
      <c r="P112" s="218"/>
      <c r="Q112" s="218"/>
      <c r="R112" s="218"/>
      <c r="S112" s="218"/>
      <c r="T112" s="218"/>
      <c r="U112" s="218"/>
      <c r="V112" s="218"/>
      <c r="W112" s="21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142</v>
      </c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>
      <c r="A113" s="229">
        <v>52</v>
      </c>
      <c r="B113" s="230" t="s">
        <v>510</v>
      </c>
      <c r="C113" s="244" t="s">
        <v>511</v>
      </c>
      <c r="D113" s="231" t="s">
        <v>251</v>
      </c>
      <c r="E113" s="232">
        <v>334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21</v>
      </c>
      <c r="M113" s="234">
        <f>G113*(1+L113/100)</f>
        <v>0</v>
      </c>
      <c r="N113" s="234">
        <v>0</v>
      </c>
      <c r="O113" s="234">
        <f>ROUND(E113*N113,2)</f>
        <v>0</v>
      </c>
      <c r="P113" s="234">
        <v>0</v>
      </c>
      <c r="Q113" s="234">
        <f>ROUND(E113*P113,2)</f>
        <v>0</v>
      </c>
      <c r="R113" s="234"/>
      <c r="S113" s="234" t="s">
        <v>172</v>
      </c>
      <c r="T113" s="235" t="s">
        <v>173</v>
      </c>
      <c r="U113" s="218">
        <v>0</v>
      </c>
      <c r="V113" s="218">
        <f>ROUND(E113*U113,2)</f>
        <v>0</v>
      </c>
      <c r="W113" s="21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174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>
      <c r="A114" s="215"/>
      <c r="B114" s="216"/>
      <c r="C114" s="250"/>
      <c r="D114" s="241"/>
      <c r="E114" s="241"/>
      <c r="F114" s="241"/>
      <c r="G114" s="241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1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142</v>
      </c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>
      <c r="A115" s="229">
        <v>53</v>
      </c>
      <c r="B115" s="230" t="s">
        <v>512</v>
      </c>
      <c r="C115" s="244" t="s">
        <v>513</v>
      </c>
      <c r="D115" s="231" t="s">
        <v>251</v>
      </c>
      <c r="E115" s="232">
        <v>15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4"/>
      <c r="S115" s="234" t="s">
        <v>172</v>
      </c>
      <c r="T115" s="235" t="s">
        <v>173</v>
      </c>
      <c r="U115" s="218">
        <v>0</v>
      </c>
      <c r="V115" s="218">
        <f>ROUND(E115*U115,2)</f>
        <v>0</v>
      </c>
      <c r="W115" s="21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340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>
      <c r="A116" s="215"/>
      <c r="B116" s="216"/>
      <c r="C116" s="250"/>
      <c r="D116" s="241"/>
      <c r="E116" s="241"/>
      <c r="F116" s="241"/>
      <c r="G116" s="241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142</v>
      </c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>
      <c r="A117" s="229">
        <v>54</v>
      </c>
      <c r="B117" s="230" t="s">
        <v>514</v>
      </c>
      <c r="C117" s="244" t="s">
        <v>515</v>
      </c>
      <c r="D117" s="231" t="s">
        <v>251</v>
      </c>
      <c r="E117" s="232">
        <v>15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21</v>
      </c>
      <c r="M117" s="234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4"/>
      <c r="S117" s="234" t="s">
        <v>172</v>
      </c>
      <c r="T117" s="235" t="s">
        <v>173</v>
      </c>
      <c r="U117" s="218">
        <v>0</v>
      </c>
      <c r="V117" s="218">
        <f>ROUND(E117*U117,2)</f>
        <v>0</v>
      </c>
      <c r="W117" s="218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174</v>
      </c>
      <c r="AH117" s="208"/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>
      <c r="A118" s="215"/>
      <c r="B118" s="216"/>
      <c r="C118" s="250"/>
      <c r="D118" s="241"/>
      <c r="E118" s="241"/>
      <c r="F118" s="241"/>
      <c r="G118" s="241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142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>
      <c r="A119" s="229">
        <v>55</v>
      </c>
      <c r="B119" s="230" t="s">
        <v>500</v>
      </c>
      <c r="C119" s="244" t="s">
        <v>516</v>
      </c>
      <c r="D119" s="231" t="s">
        <v>251</v>
      </c>
      <c r="E119" s="232">
        <v>38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4">
        <v>0</v>
      </c>
      <c r="O119" s="234">
        <f>ROUND(E119*N119,2)</f>
        <v>0</v>
      </c>
      <c r="P119" s="234">
        <v>0</v>
      </c>
      <c r="Q119" s="234">
        <f>ROUND(E119*P119,2)</f>
        <v>0</v>
      </c>
      <c r="R119" s="234"/>
      <c r="S119" s="234" t="s">
        <v>172</v>
      </c>
      <c r="T119" s="235" t="s">
        <v>173</v>
      </c>
      <c r="U119" s="218">
        <v>0</v>
      </c>
      <c r="V119" s="218">
        <f>ROUND(E119*U119,2)</f>
        <v>0</v>
      </c>
      <c r="W119" s="218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340</v>
      </c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>
      <c r="A120" s="215"/>
      <c r="B120" s="216"/>
      <c r="C120" s="250"/>
      <c r="D120" s="241"/>
      <c r="E120" s="241"/>
      <c r="F120" s="241"/>
      <c r="G120" s="241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142</v>
      </c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>
      <c r="A121" s="229">
        <v>56</v>
      </c>
      <c r="B121" s="230" t="s">
        <v>517</v>
      </c>
      <c r="C121" s="244" t="s">
        <v>518</v>
      </c>
      <c r="D121" s="231" t="s">
        <v>251</v>
      </c>
      <c r="E121" s="232">
        <v>38</v>
      </c>
      <c r="F121" s="233"/>
      <c r="G121" s="234">
        <f>ROUND(E121*F121,2)</f>
        <v>0</v>
      </c>
      <c r="H121" s="233"/>
      <c r="I121" s="234">
        <f>ROUND(E121*H121,2)</f>
        <v>0</v>
      </c>
      <c r="J121" s="233"/>
      <c r="K121" s="234">
        <f>ROUND(E121*J121,2)</f>
        <v>0</v>
      </c>
      <c r="L121" s="234">
        <v>21</v>
      </c>
      <c r="M121" s="234">
        <f>G121*(1+L121/100)</f>
        <v>0</v>
      </c>
      <c r="N121" s="234">
        <v>0</v>
      </c>
      <c r="O121" s="234">
        <f>ROUND(E121*N121,2)</f>
        <v>0</v>
      </c>
      <c r="P121" s="234">
        <v>0</v>
      </c>
      <c r="Q121" s="234">
        <f>ROUND(E121*P121,2)</f>
        <v>0</v>
      </c>
      <c r="R121" s="234"/>
      <c r="S121" s="234" t="s">
        <v>172</v>
      </c>
      <c r="T121" s="235" t="s">
        <v>173</v>
      </c>
      <c r="U121" s="218">
        <v>0</v>
      </c>
      <c r="V121" s="218">
        <f>ROUND(E121*U121,2)</f>
        <v>0</v>
      </c>
      <c r="W121" s="21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174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>
      <c r="A122" s="215"/>
      <c r="B122" s="216"/>
      <c r="C122" s="250"/>
      <c r="D122" s="241"/>
      <c r="E122" s="241"/>
      <c r="F122" s="241"/>
      <c r="G122" s="241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142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>
      <c r="A123" s="229">
        <v>57</v>
      </c>
      <c r="B123" s="230" t="s">
        <v>519</v>
      </c>
      <c r="C123" s="244" t="s">
        <v>520</v>
      </c>
      <c r="D123" s="231"/>
      <c r="E123" s="232">
        <v>0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21</v>
      </c>
      <c r="M123" s="234">
        <f>G123*(1+L123/100)</f>
        <v>0</v>
      </c>
      <c r="N123" s="234">
        <v>0</v>
      </c>
      <c r="O123" s="234">
        <f>ROUND(E123*N123,2)</f>
        <v>0</v>
      </c>
      <c r="P123" s="234">
        <v>0</v>
      </c>
      <c r="Q123" s="234">
        <f>ROUND(E123*P123,2)</f>
        <v>0</v>
      </c>
      <c r="R123" s="234"/>
      <c r="S123" s="234" t="s">
        <v>172</v>
      </c>
      <c r="T123" s="235" t="s">
        <v>173</v>
      </c>
      <c r="U123" s="218">
        <v>0</v>
      </c>
      <c r="V123" s="218">
        <f>ROUND(E123*U123,2)</f>
        <v>0</v>
      </c>
      <c r="W123" s="21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481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>
      <c r="A124" s="215"/>
      <c r="B124" s="216"/>
      <c r="C124" s="250"/>
      <c r="D124" s="241"/>
      <c r="E124" s="241"/>
      <c r="F124" s="241"/>
      <c r="G124" s="241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142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>
      <c r="A125" s="229">
        <v>58</v>
      </c>
      <c r="B125" s="230" t="s">
        <v>503</v>
      </c>
      <c r="C125" s="244" t="s">
        <v>521</v>
      </c>
      <c r="D125" s="231" t="s">
        <v>251</v>
      </c>
      <c r="E125" s="232">
        <v>35</v>
      </c>
      <c r="F125" s="233"/>
      <c r="G125" s="234">
        <f>ROUND(E125*F125,2)</f>
        <v>0</v>
      </c>
      <c r="H125" s="233"/>
      <c r="I125" s="234">
        <f>ROUND(E125*H125,2)</f>
        <v>0</v>
      </c>
      <c r="J125" s="233"/>
      <c r="K125" s="234">
        <f>ROUND(E125*J125,2)</f>
        <v>0</v>
      </c>
      <c r="L125" s="234">
        <v>21</v>
      </c>
      <c r="M125" s="234">
        <f>G125*(1+L125/100)</f>
        <v>0</v>
      </c>
      <c r="N125" s="234">
        <v>0</v>
      </c>
      <c r="O125" s="234">
        <f>ROUND(E125*N125,2)</f>
        <v>0</v>
      </c>
      <c r="P125" s="234">
        <v>0</v>
      </c>
      <c r="Q125" s="234">
        <f>ROUND(E125*P125,2)</f>
        <v>0</v>
      </c>
      <c r="R125" s="234"/>
      <c r="S125" s="234" t="s">
        <v>172</v>
      </c>
      <c r="T125" s="235" t="s">
        <v>173</v>
      </c>
      <c r="U125" s="218">
        <v>0</v>
      </c>
      <c r="V125" s="218">
        <f>ROUND(E125*U125,2)</f>
        <v>0</v>
      </c>
      <c r="W125" s="21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340</v>
      </c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>
      <c r="A126" s="215"/>
      <c r="B126" s="216"/>
      <c r="C126" s="250"/>
      <c r="D126" s="241"/>
      <c r="E126" s="241"/>
      <c r="F126" s="241"/>
      <c r="G126" s="241"/>
      <c r="H126" s="218"/>
      <c r="I126" s="218"/>
      <c r="J126" s="218"/>
      <c r="K126" s="218"/>
      <c r="L126" s="218"/>
      <c r="M126" s="218"/>
      <c r="N126" s="218"/>
      <c r="O126" s="218"/>
      <c r="P126" s="218"/>
      <c r="Q126" s="218"/>
      <c r="R126" s="218"/>
      <c r="S126" s="218"/>
      <c r="T126" s="218"/>
      <c r="U126" s="218"/>
      <c r="V126" s="218"/>
      <c r="W126" s="21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142</v>
      </c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>
      <c r="A127" s="229">
        <v>59</v>
      </c>
      <c r="B127" s="230" t="s">
        <v>522</v>
      </c>
      <c r="C127" s="244" t="s">
        <v>523</v>
      </c>
      <c r="D127" s="231" t="s">
        <v>251</v>
      </c>
      <c r="E127" s="232">
        <v>35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34">
        <v>0</v>
      </c>
      <c r="O127" s="234">
        <f>ROUND(E127*N127,2)</f>
        <v>0</v>
      </c>
      <c r="P127" s="234">
        <v>0</v>
      </c>
      <c r="Q127" s="234">
        <f>ROUND(E127*P127,2)</f>
        <v>0</v>
      </c>
      <c r="R127" s="234"/>
      <c r="S127" s="234" t="s">
        <v>172</v>
      </c>
      <c r="T127" s="235" t="s">
        <v>173</v>
      </c>
      <c r="U127" s="218">
        <v>0</v>
      </c>
      <c r="V127" s="218">
        <f>ROUND(E127*U127,2)</f>
        <v>0</v>
      </c>
      <c r="W127" s="21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174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>
      <c r="A128" s="215"/>
      <c r="B128" s="216"/>
      <c r="C128" s="250"/>
      <c r="D128" s="241"/>
      <c r="E128" s="241"/>
      <c r="F128" s="241"/>
      <c r="G128" s="241"/>
      <c r="H128" s="218"/>
      <c r="I128" s="218"/>
      <c r="J128" s="218"/>
      <c r="K128" s="218"/>
      <c r="L128" s="218"/>
      <c r="M128" s="218"/>
      <c r="N128" s="218"/>
      <c r="O128" s="218"/>
      <c r="P128" s="218"/>
      <c r="Q128" s="218"/>
      <c r="R128" s="218"/>
      <c r="S128" s="218"/>
      <c r="T128" s="218"/>
      <c r="U128" s="218"/>
      <c r="V128" s="218"/>
      <c r="W128" s="21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142</v>
      </c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>
      <c r="A129" s="229">
        <v>60</v>
      </c>
      <c r="B129" s="230" t="s">
        <v>524</v>
      </c>
      <c r="C129" s="244" t="s">
        <v>525</v>
      </c>
      <c r="D129" s="231"/>
      <c r="E129" s="232">
        <v>0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21</v>
      </c>
      <c r="M129" s="234">
        <f>G129*(1+L129/100)</f>
        <v>0</v>
      </c>
      <c r="N129" s="234">
        <v>0</v>
      </c>
      <c r="O129" s="234">
        <f>ROUND(E129*N129,2)</f>
        <v>0</v>
      </c>
      <c r="P129" s="234">
        <v>0</v>
      </c>
      <c r="Q129" s="234">
        <f>ROUND(E129*P129,2)</f>
        <v>0</v>
      </c>
      <c r="R129" s="234"/>
      <c r="S129" s="234" t="s">
        <v>172</v>
      </c>
      <c r="T129" s="235" t="s">
        <v>173</v>
      </c>
      <c r="U129" s="218">
        <v>0</v>
      </c>
      <c r="V129" s="218">
        <f>ROUND(E129*U129,2)</f>
        <v>0</v>
      </c>
      <c r="W129" s="21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481</v>
      </c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>
      <c r="A130" s="215"/>
      <c r="B130" s="216"/>
      <c r="C130" s="250"/>
      <c r="D130" s="241"/>
      <c r="E130" s="241"/>
      <c r="F130" s="241"/>
      <c r="G130" s="241"/>
      <c r="H130" s="218"/>
      <c r="I130" s="218"/>
      <c r="J130" s="218"/>
      <c r="K130" s="218"/>
      <c r="L130" s="218"/>
      <c r="M130" s="218"/>
      <c r="N130" s="218"/>
      <c r="O130" s="218"/>
      <c r="P130" s="218"/>
      <c r="Q130" s="218"/>
      <c r="R130" s="218"/>
      <c r="S130" s="218"/>
      <c r="T130" s="218"/>
      <c r="U130" s="218"/>
      <c r="V130" s="218"/>
      <c r="W130" s="21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142</v>
      </c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>
      <c r="A131" s="229">
        <v>61</v>
      </c>
      <c r="B131" s="230" t="s">
        <v>526</v>
      </c>
      <c r="C131" s="244" t="s">
        <v>527</v>
      </c>
      <c r="D131" s="231" t="s">
        <v>171</v>
      </c>
      <c r="E131" s="232">
        <v>88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21</v>
      </c>
      <c r="M131" s="234">
        <f>G131*(1+L131/100)</f>
        <v>0</v>
      </c>
      <c r="N131" s="234">
        <v>0</v>
      </c>
      <c r="O131" s="234">
        <f>ROUND(E131*N131,2)</f>
        <v>0</v>
      </c>
      <c r="P131" s="234">
        <v>0</v>
      </c>
      <c r="Q131" s="234">
        <f>ROUND(E131*P131,2)</f>
        <v>0</v>
      </c>
      <c r="R131" s="234"/>
      <c r="S131" s="234" t="s">
        <v>172</v>
      </c>
      <c r="T131" s="235" t="s">
        <v>173</v>
      </c>
      <c r="U131" s="218">
        <v>0</v>
      </c>
      <c r="V131" s="218">
        <f>ROUND(E131*U131,2)</f>
        <v>0</v>
      </c>
      <c r="W131" s="21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340</v>
      </c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>
      <c r="A132" s="215"/>
      <c r="B132" s="216"/>
      <c r="C132" s="250"/>
      <c r="D132" s="241"/>
      <c r="E132" s="241"/>
      <c r="F132" s="241"/>
      <c r="G132" s="241"/>
      <c r="H132" s="218"/>
      <c r="I132" s="218"/>
      <c r="J132" s="218"/>
      <c r="K132" s="218"/>
      <c r="L132" s="218"/>
      <c r="M132" s="218"/>
      <c r="N132" s="218"/>
      <c r="O132" s="218"/>
      <c r="P132" s="218"/>
      <c r="Q132" s="218"/>
      <c r="R132" s="218"/>
      <c r="S132" s="218"/>
      <c r="T132" s="218"/>
      <c r="U132" s="218"/>
      <c r="V132" s="218"/>
      <c r="W132" s="21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142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>
      <c r="A133" s="229">
        <v>62</v>
      </c>
      <c r="B133" s="230" t="s">
        <v>507</v>
      </c>
      <c r="C133" s="244" t="s">
        <v>528</v>
      </c>
      <c r="D133" s="231" t="s">
        <v>171</v>
      </c>
      <c r="E133" s="232">
        <v>10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4">
        <v>0</v>
      </c>
      <c r="O133" s="234">
        <f>ROUND(E133*N133,2)</f>
        <v>0</v>
      </c>
      <c r="P133" s="234">
        <v>0</v>
      </c>
      <c r="Q133" s="234">
        <f>ROUND(E133*P133,2)</f>
        <v>0</v>
      </c>
      <c r="R133" s="234"/>
      <c r="S133" s="234" t="s">
        <v>172</v>
      </c>
      <c r="T133" s="235" t="s">
        <v>173</v>
      </c>
      <c r="U133" s="218">
        <v>0</v>
      </c>
      <c r="V133" s="218">
        <f>ROUND(E133*U133,2)</f>
        <v>0</v>
      </c>
      <c r="W133" s="21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340</v>
      </c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>
      <c r="A134" s="215"/>
      <c r="B134" s="216"/>
      <c r="C134" s="250"/>
      <c r="D134" s="241"/>
      <c r="E134" s="241"/>
      <c r="F134" s="241"/>
      <c r="G134" s="241"/>
      <c r="H134" s="218"/>
      <c r="I134" s="218"/>
      <c r="J134" s="218"/>
      <c r="K134" s="218"/>
      <c r="L134" s="218"/>
      <c r="M134" s="218"/>
      <c r="N134" s="218"/>
      <c r="O134" s="218"/>
      <c r="P134" s="218"/>
      <c r="Q134" s="218"/>
      <c r="R134" s="218"/>
      <c r="S134" s="218"/>
      <c r="T134" s="218"/>
      <c r="U134" s="218"/>
      <c r="V134" s="218"/>
      <c r="W134" s="21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142</v>
      </c>
      <c r="AH134" s="208"/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>
      <c r="A135" s="229">
        <v>63</v>
      </c>
      <c r="B135" s="230" t="s">
        <v>188</v>
      </c>
      <c r="C135" s="244" t="s">
        <v>529</v>
      </c>
      <c r="D135" s="231"/>
      <c r="E135" s="232">
        <v>0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21</v>
      </c>
      <c r="M135" s="234">
        <f>G135*(1+L135/100)</f>
        <v>0</v>
      </c>
      <c r="N135" s="234">
        <v>0</v>
      </c>
      <c r="O135" s="234">
        <f>ROUND(E135*N135,2)</f>
        <v>0</v>
      </c>
      <c r="P135" s="234">
        <v>0</v>
      </c>
      <c r="Q135" s="234">
        <f>ROUND(E135*P135,2)</f>
        <v>0</v>
      </c>
      <c r="R135" s="234"/>
      <c r="S135" s="234" t="s">
        <v>172</v>
      </c>
      <c r="T135" s="235" t="s">
        <v>173</v>
      </c>
      <c r="U135" s="218">
        <v>0</v>
      </c>
      <c r="V135" s="218">
        <f>ROUND(E135*U135,2)</f>
        <v>0</v>
      </c>
      <c r="W135" s="21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174</v>
      </c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>
      <c r="A136" s="215"/>
      <c r="B136" s="216"/>
      <c r="C136" s="250"/>
      <c r="D136" s="241"/>
      <c r="E136" s="241"/>
      <c r="F136" s="241"/>
      <c r="G136" s="241"/>
      <c r="H136" s="218"/>
      <c r="I136" s="218"/>
      <c r="J136" s="218"/>
      <c r="K136" s="218"/>
      <c r="L136" s="218"/>
      <c r="M136" s="218"/>
      <c r="N136" s="218"/>
      <c r="O136" s="218"/>
      <c r="P136" s="218"/>
      <c r="Q136" s="218"/>
      <c r="R136" s="218"/>
      <c r="S136" s="218"/>
      <c r="T136" s="218"/>
      <c r="U136" s="218"/>
      <c r="V136" s="218"/>
      <c r="W136" s="21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142</v>
      </c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>
      <c r="A137" s="229">
        <v>64</v>
      </c>
      <c r="B137" s="230" t="s">
        <v>510</v>
      </c>
      <c r="C137" s="244" t="s">
        <v>530</v>
      </c>
      <c r="D137" s="231" t="s">
        <v>171</v>
      </c>
      <c r="E137" s="232">
        <v>1</v>
      </c>
      <c r="F137" s="233"/>
      <c r="G137" s="234">
        <f>ROUND(E137*F137,2)</f>
        <v>0</v>
      </c>
      <c r="H137" s="233"/>
      <c r="I137" s="234">
        <f>ROUND(E137*H137,2)</f>
        <v>0</v>
      </c>
      <c r="J137" s="233"/>
      <c r="K137" s="234">
        <f>ROUND(E137*J137,2)</f>
        <v>0</v>
      </c>
      <c r="L137" s="234">
        <v>21</v>
      </c>
      <c r="M137" s="234">
        <f>G137*(1+L137/100)</f>
        <v>0</v>
      </c>
      <c r="N137" s="234">
        <v>0</v>
      </c>
      <c r="O137" s="234">
        <f>ROUND(E137*N137,2)</f>
        <v>0</v>
      </c>
      <c r="P137" s="234">
        <v>0</v>
      </c>
      <c r="Q137" s="234">
        <f>ROUND(E137*P137,2)</f>
        <v>0</v>
      </c>
      <c r="R137" s="234"/>
      <c r="S137" s="234" t="s">
        <v>172</v>
      </c>
      <c r="T137" s="235" t="s">
        <v>173</v>
      </c>
      <c r="U137" s="218">
        <v>0</v>
      </c>
      <c r="V137" s="218">
        <f>ROUND(E137*U137,2)</f>
        <v>0</v>
      </c>
      <c r="W137" s="21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340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outlineLevel="1">
      <c r="A138" s="215"/>
      <c r="B138" s="216"/>
      <c r="C138" s="250"/>
      <c r="D138" s="241"/>
      <c r="E138" s="241"/>
      <c r="F138" s="241"/>
      <c r="G138" s="241"/>
      <c r="H138" s="218"/>
      <c r="I138" s="218"/>
      <c r="J138" s="218"/>
      <c r="K138" s="218"/>
      <c r="L138" s="218"/>
      <c r="M138" s="218"/>
      <c r="N138" s="218"/>
      <c r="O138" s="218"/>
      <c r="P138" s="218"/>
      <c r="Q138" s="218"/>
      <c r="R138" s="218"/>
      <c r="S138" s="218"/>
      <c r="T138" s="218"/>
      <c r="U138" s="218"/>
      <c r="V138" s="218"/>
      <c r="W138" s="218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142</v>
      </c>
      <c r="AH138" s="208"/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>
      <c r="A139" s="229">
        <v>65</v>
      </c>
      <c r="B139" s="230" t="s">
        <v>531</v>
      </c>
      <c r="C139" s="244" t="s">
        <v>532</v>
      </c>
      <c r="D139" s="231" t="s">
        <v>171</v>
      </c>
      <c r="E139" s="232">
        <v>1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0</v>
      </c>
      <c r="O139" s="234">
        <f>ROUND(E139*N139,2)</f>
        <v>0</v>
      </c>
      <c r="P139" s="234">
        <v>0</v>
      </c>
      <c r="Q139" s="234">
        <f>ROUND(E139*P139,2)</f>
        <v>0</v>
      </c>
      <c r="R139" s="234"/>
      <c r="S139" s="234" t="s">
        <v>172</v>
      </c>
      <c r="T139" s="235" t="s">
        <v>173</v>
      </c>
      <c r="U139" s="218">
        <v>0</v>
      </c>
      <c r="V139" s="218">
        <f>ROUND(E139*U139,2)</f>
        <v>0</v>
      </c>
      <c r="W139" s="218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174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>
      <c r="A140" s="215"/>
      <c r="B140" s="216"/>
      <c r="C140" s="250"/>
      <c r="D140" s="241"/>
      <c r="E140" s="241"/>
      <c r="F140" s="241"/>
      <c r="G140" s="241"/>
      <c r="H140" s="218"/>
      <c r="I140" s="218"/>
      <c r="J140" s="218"/>
      <c r="K140" s="218"/>
      <c r="L140" s="218"/>
      <c r="M140" s="218"/>
      <c r="N140" s="218"/>
      <c r="O140" s="218"/>
      <c r="P140" s="218"/>
      <c r="Q140" s="218"/>
      <c r="R140" s="218"/>
      <c r="S140" s="218"/>
      <c r="T140" s="218"/>
      <c r="U140" s="218"/>
      <c r="V140" s="218"/>
      <c r="W140" s="218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142</v>
      </c>
      <c r="AH140" s="208"/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>
      <c r="A141" s="229">
        <v>66</v>
      </c>
      <c r="B141" s="230" t="s">
        <v>251</v>
      </c>
      <c r="C141" s="244" t="s">
        <v>533</v>
      </c>
      <c r="D141" s="231"/>
      <c r="E141" s="232">
        <v>0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4">
        <v>0</v>
      </c>
      <c r="O141" s="234">
        <f>ROUND(E141*N141,2)</f>
        <v>0</v>
      </c>
      <c r="P141" s="234">
        <v>0</v>
      </c>
      <c r="Q141" s="234">
        <f>ROUND(E141*P141,2)</f>
        <v>0</v>
      </c>
      <c r="R141" s="234"/>
      <c r="S141" s="234" t="s">
        <v>172</v>
      </c>
      <c r="T141" s="235" t="s">
        <v>173</v>
      </c>
      <c r="U141" s="218">
        <v>0</v>
      </c>
      <c r="V141" s="218">
        <f>ROUND(E141*U141,2)</f>
        <v>0</v>
      </c>
      <c r="W141" s="218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174</v>
      </c>
      <c r="AH141" s="208"/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>
      <c r="A142" s="215"/>
      <c r="B142" s="216"/>
      <c r="C142" s="250"/>
      <c r="D142" s="241"/>
      <c r="E142" s="241"/>
      <c r="F142" s="241"/>
      <c r="G142" s="241"/>
      <c r="H142" s="218"/>
      <c r="I142" s="218"/>
      <c r="J142" s="218"/>
      <c r="K142" s="218"/>
      <c r="L142" s="218"/>
      <c r="M142" s="218"/>
      <c r="N142" s="218"/>
      <c r="O142" s="218"/>
      <c r="P142" s="218"/>
      <c r="Q142" s="218"/>
      <c r="R142" s="218"/>
      <c r="S142" s="218"/>
      <c r="T142" s="218"/>
      <c r="U142" s="218"/>
      <c r="V142" s="218"/>
      <c r="W142" s="218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142</v>
      </c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>
      <c r="A143" s="229">
        <v>67</v>
      </c>
      <c r="B143" s="230" t="s">
        <v>514</v>
      </c>
      <c r="C143" s="244" t="s">
        <v>534</v>
      </c>
      <c r="D143" s="231" t="s">
        <v>171</v>
      </c>
      <c r="E143" s="232">
        <v>8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0</v>
      </c>
      <c r="O143" s="234">
        <f>ROUND(E143*N143,2)</f>
        <v>0</v>
      </c>
      <c r="P143" s="234">
        <v>0</v>
      </c>
      <c r="Q143" s="234">
        <f>ROUND(E143*P143,2)</f>
        <v>0</v>
      </c>
      <c r="R143" s="234"/>
      <c r="S143" s="234" t="s">
        <v>172</v>
      </c>
      <c r="T143" s="235" t="s">
        <v>173</v>
      </c>
      <c r="U143" s="218">
        <v>0</v>
      </c>
      <c r="V143" s="218">
        <f>ROUND(E143*U143,2)</f>
        <v>0</v>
      </c>
      <c r="W143" s="218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340</v>
      </c>
      <c r="AH143" s="208"/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>
      <c r="A144" s="215"/>
      <c r="B144" s="216"/>
      <c r="C144" s="250"/>
      <c r="D144" s="241"/>
      <c r="E144" s="241"/>
      <c r="F144" s="241"/>
      <c r="G144" s="241"/>
      <c r="H144" s="218"/>
      <c r="I144" s="218"/>
      <c r="J144" s="218"/>
      <c r="K144" s="218"/>
      <c r="L144" s="218"/>
      <c r="M144" s="218"/>
      <c r="N144" s="218"/>
      <c r="O144" s="218"/>
      <c r="P144" s="218"/>
      <c r="Q144" s="218"/>
      <c r="R144" s="218"/>
      <c r="S144" s="218"/>
      <c r="T144" s="218"/>
      <c r="U144" s="218"/>
      <c r="V144" s="218"/>
      <c r="W144" s="218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142</v>
      </c>
      <c r="AH144" s="208"/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>
      <c r="A145" s="229">
        <v>68</v>
      </c>
      <c r="B145" s="230" t="s">
        <v>535</v>
      </c>
      <c r="C145" s="244" t="s">
        <v>536</v>
      </c>
      <c r="D145" s="231" t="s">
        <v>171</v>
      </c>
      <c r="E145" s="232">
        <v>8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21</v>
      </c>
      <c r="M145" s="234">
        <f>G145*(1+L145/100)</f>
        <v>0</v>
      </c>
      <c r="N145" s="234">
        <v>0</v>
      </c>
      <c r="O145" s="234">
        <f>ROUND(E145*N145,2)</f>
        <v>0</v>
      </c>
      <c r="P145" s="234">
        <v>0</v>
      </c>
      <c r="Q145" s="234">
        <f>ROUND(E145*P145,2)</f>
        <v>0</v>
      </c>
      <c r="R145" s="234"/>
      <c r="S145" s="234" t="s">
        <v>172</v>
      </c>
      <c r="T145" s="235" t="s">
        <v>173</v>
      </c>
      <c r="U145" s="218">
        <v>0</v>
      </c>
      <c r="V145" s="218">
        <f>ROUND(E145*U145,2)</f>
        <v>0</v>
      </c>
      <c r="W145" s="218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174</v>
      </c>
      <c r="AH145" s="208"/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>
      <c r="A146" s="215"/>
      <c r="B146" s="216"/>
      <c r="C146" s="250"/>
      <c r="D146" s="241"/>
      <c r="E146" s="241"/>
      <c r="F146" s="241"/>
      <c r="G146" s="241"/>
      <c r="H146" s="218"/>
      <c r="I146" s="218"/>
      <c r="J146" s="218"/>
      <c r="K146" s="218"/>
      <c r="L146" s="218"/>
      <c r="M146" s="218"/>
      <c r="N146" s="218"/>
      <c r="O146" s="218"/>
      <c r="P146" s="218"/>
      <c r="Q146" s="218"/>
      <c r="R146" s="218"/>
      <c r="S146" s="218"/>
      <c r="T146" s="218"/>
      <c r="U146" s="218"/>
      <c r="V146" s="218"/>
      <c r="W146" s="218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142</v>
      </c>
      <c r="AH146" s="208"/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>
      <c r="A147" s="229">
        <v>69</v>
      </c>
      <c r="B147" s="230" t="s">
        <v>517</v>
      </c>
      <c r="C147" s="244" t="s">
        <v>537</v>
      </c>
      <c r="D147" s="231" t="s">
        <v>171</v>
      </c>
      <c r="E147" s="232">
        <v>4</v>
      </c>
      <c r="F147" s="233"/>
      <c r="G147" s="234">
        <f>ROUND(E147*F147,2)</f>
        <v>0</v>
      </c>
      <c r="H147" s="233"/>
      <c r="I147" s="234">
        <f>ROUND(E147*H147,2)</f>
        <v>0</v>
      </c>
      <c r="J147" s="233"/>
      <c r="K147" s="234">
        <f>ROUND(E147*J147,2)</f>
        <v>0</v>
      </c>
      <c r="L147" s="234">
        <v>21</v>
      </c>
      <c r="M147" s="234">
        <f>G147*(1+L147/100)</f>
        <v>0</v>
      </c>
      <c r="N147" s="234">
        <v>0</v>
      </c>
      <c r="O147" s="234">
        <f>ROUND(E147*N147,2)</f>
        <v>0</v>
      </c>
      <c r="P147" s="234">
        <v>0</v>
      </c>
      <c r="Q147" s="234">
        <f>ROUND(E147*P147,2)</f>
        <v>0</v>
      </c>
      <c r="R147" s="234"/>
      <c r="S147" s="234" t="s">
        <v>172</v>
      </c>
      <c r="T147" s="235" t="s">
        <v>173</v>
      </c>
      <c r="U147" s="218">
        <v>0</v>
      </c>
      <c r="V147" s="218">
        <f>ROUND(E147*U147,2)</f>
        <v>0</v>
      </c>
      <c r="W147" s="218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340</v>
      </c>
      <c r="AH147" s="208"/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>
      <c r="A148" s="215"/>
      <c r="B148" s="216"/>
      <c r="C148" s="250"/>
      <c r="D148" s="241"/>
      <c r="E148" s="241"/>
      <c r="F148" s="241"/>
      <c r="G148" s="241"/>
      <c r="H148" s="218"/>
      <c r="I148" s="218"/>
      <c r="J148" s="218"/>
      <c r="K148" s="218"/>
      <c r="L148" s="218"/>
      <c r="M148" s="218"/>
      <c r="N148" s="218"/>
      <c r="O148" s="218"/>
      <c r="P148" s="218"/>
      <c r="Q148" s="218"/>
      <c r="R148" s="218"/>
      <c r="S148" s="218"/>
      <c r="T148" s="218"/>
      <c r="U148" s="218"/>
      <c r="V148" s="218"/>
      <c r="W148" s="218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142</v>
      </c>
      <c r="AH148" s="208"/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>
      <c r="A149" s="229">
        <v>70</v>
      </c>
      <c r="B149" s="230" t="s">
        <v>538</v>
      </c>
      <c r="C149" s="244" t="s">
        <v>539</v>
      </c>
      <c r="D149" s="231" t="s">
        <v>171</v>
      </c>
      <c r="E149" s="232">
        <v>4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21</v>
      </c>
      <c r="M149" s="234">
        <f>G149*(1+L149/100)</f>
        <v>0</v>
      </c>
      <c r="N149" s="234">
        <v>0</v>
      </c>
      <c r="O149" s="234">
        <f>ROUND(E149*N149,2)</f>
        <v>0</v>
      </c>
      <c r="P149" s="234">
        <v>0</v>
      </c>
      <c r="Q149" s="234">
        <f>ROUND(E149*P149,2)</f>
        <v>0</v>
      </c>
      <c r="R149" s="234"/>
      <c r="S149" s="234" t="s">
        <v>172</v>
      </c>
      <c r="T149" s="235" t="s">
        <v>173</v>
      </c>
      <c r="U149" s="218">
        <v>0</v>
      </c>
      <c r="V149" s="218">
        <f>ROUND(E149*U149,2)</f>
        <v>0</v>
      </c>
      <c r="W149" s="218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174</v>
      </c>
      <c r="AH149" s="208"/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>
      <c r="A150" s="215"/>
      <c r="B150" s="216"/>
      <c r="C150" s="250"/>
      <c r="D150" s="241"/>
      <c r="E150" s="241"/>
      <c r="F150" s="241"/>
      <c r="G150" s="241"/>
      <c r="H150" s="218"/>
      <c r="I150" s="218"/>
      <c r="J150" s="218"/>
      <c r="K150" s="218"/>
      <c r="L150" s="218"/>
      <c r="M150" s="218"/>
      <c r="N150" s="218"/>
      <c r="O150" s="218"/>
      <c r="P150" s="218"/>
      <c r="Q150" s="218"/>
      <c r="R150" s="218"/>
      <c r="S150" s="218"/>
      <c r="T150" s="218"/>
      <c r="U150" s="218"/>
      <c r="V150" s="218"/>
      <c r="W150" s="218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142</v>
      </c>
      <c r="AH150" s="208"/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>
      <c r="A151" s="229">
        <v>71</v>
      </c>
      <c r="B151" s="230" t="s">
        <v>540</v>
      </c>
      <c r="C151" s="244" t="s">
        <v>541</v>
      </c>
      <c r="D151" s="231"/>
      <c r="E151" s="232">
        <v>0</v>
      </c>
      <c r="F151" s="233"/>
      <c r="G151" s="234">
        <f>ROUND(E151*F151,2)</f>
        <v>0</v>
      </c>
      <c r="H151" s="233"/>
      <c r="I151" s="234">
        <f>ROUND(E151*H151,2)</f>
        <v>0</v>
      </c>
      <c r="J151" s="233"/>
      <c r="K151" s="234">
        <f>ROUND(E151*J151,2)</f>
        <v>0</v>
      </c>
      <c r="L151" s="234">
        <v>21</v>
      </c>
      <c r="M151" s="234">
        <f>G151*(1+L151/100)</f>
        <v>0</v>
      </c>
      <c r="N151" s="234">
        <v>0</v>
      </c>
      <c r="O151" s="234">
        <f>ROUND(E151*N151,2)</f>
        <v>0</v>
      </c>
      <c r="P151" s="234">
        <v>0</v>
      </c>
      <c r="Q151" s="234">
        <f>ROUND(E151*P151,2)</f>
        <v>0</v>
      </c>
      <c r="R151" s="234"/>
      <c r="S151" s="234" t="s">
        <v>172</v>
      </c>
      <c r="T151" s="235" t="s">
        <v>173</v>
      </c>
      <c r="U151" s="218">
        <v>0</v>
      </c>
      <c r="V151" s="218">
        <f>ROUND(E151*U151,2)</f>
        <v>0</v>
      </c>
      <c r="W151" s="218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481</v>
      </c>
      <c r="AH151" s="208"/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>
      <c r="A152" s="215"/>
      <c r="B152" s="216"/>
      <c r="C152" s="250"/>
      <c r="D152" s="241"/>
      <c r="E152" s="241"/>
      <c r="F152" s="241"/>
      <c r="G152" s="241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  <c r="R152" s="218"/>
      <c r="S152" s="218"/>
      <c r="T152" s="218"/>
      <c r="U152" s="218"/>
      <c r="V152" s="218"/>
      <c r="W152" s="218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142</v>
      </c>
      <c r="AH152" s="208"/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>
      <c r="A153" s="229">
        <v>72</v>
      </c>
      <c r="B153" s="230" t="s">
        <v>542</v>
      </c>
      <c r="C153" s="244" t="s">
        <v>543</v>
      </c>
      <c r="D153" s="231" t="s">
        <v>171</v>
      </c>
      <c r="E153" s="232">
        <v>8</v>
      </c>
      <c r="F153" s="233"/>
      <c r="G153" s="234">
        <f>ROUND(E153*F153,2)</f>
        <v>0</v>
      </c>
      <c r="H153" s="233"/>
      <c r="I153" s="234">
        <f>ROUND(E153*H153,2)</f>
        <v>0</v>
      </c>
      <c r="J153" s="233"/>
      <c r="K153" s="234">
        <f>ROUND(E153*J153,2)</f>
        <v>0</v>
      </c>
      <c r="L153" s="234">
        <v>21</v>
      </c>
      <c r="M153" s="234">
        <f>G153*(1+L153/100)</f>
        <v>0</v>
      </c>
      <c r="N153" s="234">
        <v>0</v>
      </c>
      <c r="O153" s="234">
        <f>ROUND(E153*N153,2)</f>
        <v>0</v>
      </c>
      <c r="P153" s="234">
        <v>0</v>
      </c>
      <c r="Q153" s="234">
        <f>ROUND(E153*P153,2)</f>
        <v>0</v>
      </c>
      <c r="R153" s="234"/>
      <c r="S153" s="234" t="s">
        <v>172</v>
      </c>
      <c r="T153" s="235" t="s">
        <v>173</v>
      </c>
      <c r="U153" s="218">
        <v>0</v>
      </c>
      <c r="V153" s="218">
        <f>ROUND(E153*U153,2)</f>
        <v>0</v>
      </c>
      <c r="W153" s="218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481</v>
      </c>
      <c r="AH153" s="208"/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>
      <c r="A154" s="215"/>
      <c r="B154" s="216"/>
      <c r="C154" s="250"/>
      <c r="D154" s="241"/>
      <c r="E154" s="241"/>
      <c r="F154" s="241"/>
      <c r="G154" s="241"/>
      <c r="H154" s="218"/>
      <c r="I154" s="218"/>
      <c r="J154" s="218"/>
      <c r="K154" s="218"/>
      <c r="L154" s="218"/>
      <c r="M154" s="218"/>
      <c r="N154" s="218"/>
      <c r="O154" s="218"/>
      <c r="P154" s="218"/>
      <c r="Q154" s="218"/>
      <c r="R154" s="218"/>
      <c r="S154" s="218"/>
      <c r="T154" s="218"/>
      <c r="U154" s="218"/>
      <c r="V154" s="218"/>
      <c r="W154" s="218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142</v>
      </c>
      <c r="AH154" s="208"/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>
      <c r="A155" s="229">
        <v>73</v>
      </c>
      <c r="B155" s="230" t="s">
        <v>544</v>
      </c>
      <c r="C155" s="244" t="s">
        <v>545</v>
      </c>
      <c r="D155" s="231" t="s">
        <v>171</v>
      </c>
      <c r="E155" s="232">
        <v>4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21</v>
      </c>
      <c r="M155" s="234">
        <f>G155*(1+L155/100)</f>
        <v>0</v>
      </c>
      <c r="N155" s="234">
        <v>0</v>
      </c>
      <c r="O155" s="234">
        <f>ROUND(E155*N155,2)</f>
        <v>0</v>
      </c>
      <c r="P155" s="234">
        <v>0</v>
      </c>
      <c r="Q155" s="234">
        <f>ROUND(E155*P155,2)</f>
        <v>0</v>
      </c>
      <c r="R155" s="234"/>
      <c r="S155" s="234" t="s">
        <v>172</v>
      </c>
      <c r="T155" s="235" t="s">
        <v>173</v>
      </c>
      <c r="U155" s="218">
        <v>0</v>
      </c>
      <c r="V155" s="218">
        <f>ROUND(E155*U155,2)</f>
        <v>0</v>
      </c>
      <c r="W155" s="218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481</v>
      </c>
      <c r="AH155" s="208"/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>
      <c r="A156" s="215"/>
      <c r="B156" s="216"/>
      <c r="C156" s="250"/>
      <c r="D156" s="241"/>
      <c r="E156" s="241"/>
      <c r="F156" s="241"/>
      <c r="G156" s="241"/>
      <c r="H156" s="218"/>
      <c r="I156" s="218"/>
      <c r="J156" s="218"/>
      <c r="K156" s="218"/>
      <c r="L156" s="218"/>
      <c r="M156" s="218"/>
      <c r="N156" s="218"/>
      <c r="O156" s="218"/>
      <c r="P156" s="218"/>
      <c r="Q156" s="218"/>
      <c r="R156" s="218"/>
      <c r="S156" s="218"/>
      <c r="T156" s="218"/>
      <c r="U156" s="218"/>
      <c r="V156" s="218"/>
      <c r="W156" s="218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142</v>
      </c>
      <c r="AH156" s="208"/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>
      <c r="A157" s="229">
        <v>74</v>
      </c>
      <c r="B157" s="230" t="s">
        <v>546</v>
      </c>
      <c r="C157" s="244" t="s">
        <v>547</v>
      </c>
      <c r="D157" s="231" t="s">
        <v>171</v>
      </c>
      <c r="E157" s="232">
        <v>12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34">
        <v>0</v>
      </c>
      <c r="O157" s="234">
        <f>ROUND(E157*N157,2)</f>
        <v>0</v>
      </c>
      <c r="P157" s="234">
        <v>0</v>
      </c>
      <c r="Q157" s="234">
        <f>ROUND(E157*P157,2)</f>
        <v>0</v>
      </c>
      <c r="R157" s="234"/>
      <c r="S157" s="234" t="s">
        <v>172</v>
      </c>
      <c r="T157" s="235" t="s">
        <v>173</v>
      </c>
      <c r="U157" s="218">
        <v>0</v>
      </c>
      <c r="V157" s="218">
        <f>ROUND(E157*U157,2)</f>
        <v>0</v>
      </c>
      <c r="W157" s="218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174</v>
      </c>
      <c r="AH157" s="208"/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>
      <c r="A158" s="215"/>
      <c r="B158" s="216"/>
      <c r="C158" s="250"/>
      <c r="D158" s="241"/>
      <c r="E158" s="241"/>
      <c r="F158" s="241"/>
      <c r="G158" s="241"/>
      <c r="H158" s="218"/>
      <c r="I158" s="218"/>
      <c r="J158" s="218"/>
      <c r="K158" s="218"/>
      <c r="L158" s="218"/>
      <c r="M158" s="218"/>
      <c r="N158" s="218"/>
      <c r="O158" s="218"/>
      <c r="P158" s="218"/>
      <c r="Q158" s="218"/>
      <c r="R158" s="218"/>
      <c r="S158" s="218"/>
      <c r="T158" s="218"/>
      <c r="U158" s="218"/>
      <c r="V158" s="218"/>
      <c r="W158" s="218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142</v>
      </c>
      <c r="AH158" s="208"/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outlineLevel="1">
      <c r="A159" s="229">
        <v>75</v>
      </c>
      <c r="B159" s="230" t="s">
        <v>548</v>
      </c>
      <c r="C159" s="244" t="s">
        <v>549</v>
      </c>
      <c r="D159" s="231" t="s">
        <v>171</v>
      </c>
      <c r="E159" s="232">
        <v>1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21</v>
      </c>
      <c r="M159" s="234">
        <f>G159*(1+L159/100)</f>
        <v>0</v>
      </c>
      <c r="N159" s="234">
        <v>0</v>
      </c>
      <c r="O159" s="234">
        <f>ROUND(E159*N159,2)</f>
        <v>0</v>
      </c>
      <c r="P159" s="234">
        <v>0</v>
      </c>
      <c r="Q159" s="234">
        <f>ROUND(E159*P159,2)</f>
        <v>0</v>
      </c>
      <c r="R159" s="234"/>
      <c r="S159" s="234" t="s">
        <v>172</v>
      </c>
      <c r="T159" s="235" t="s">
        <v>173</v>
      </c>
      <c r="U159" s="218">
        <v>0</v>
      </c>
      <c r="V159" s="218">
        <f>ROUND(E159*U159,2)</f>
        <v>0</v>
      </c>
      <c r="W159" s="218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340</v>
      </c>
      <c r="AH159" s="208"/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>
      <c r="A160" s="215"/>
      <c r="B160" s="216"/>
      <c r="C160" s="250"/>
      <c r="D160" s="241"/>
      <c r="E160" s="241"/>
      <c r="F160" s="241"/>
      <c r="G160" s="241"/>
      <c r="H160" s="218"/>
      <c r="I160" s="218"/>
      <c r="J160" s="218"/>
      <c r="K160" s="218"/>
      <c r="L160" s="218"/>
      <c r="M160" s="218"/>
      <c r="N160" s="218"/>
      <c r="O160" s="218"/>
      <c r="P160" s="218"/>
      <c r="Q160" s="218"/>
      <c r="R160" s="218"/>
      <c r="S160" s="218"/>
      <c r="T160" s="218"/>
      <c r="U160" s="218"/>
      <c r="V160" s="218"/>
      <c r="W160" s="218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142</v>
      </c>
      <c r="AH160" s="208"/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>
      <c r="A161" s="229">
        <v>76</v>
      </c>
      <c r="B161" s="230" t="s">
        <v>550</v>
      </c>
      <c r="C161" s="244" t="s">
        <v>551</v>
      </c>
      <c r="D161" s="231" t="s">
        <v>171</v>
      </c>
      <c r="E161" s="232">
        <v>1</v>
      </c>
      <c r="F161" s="233"/>
      <c r="G161" s="234">
        <f>ROUND(E161*F161,2)</f>
        <v>0</v>
      </c>
      <c r="H161" s="233"/>
      <c r="I161" s="234">
        <f>ROUND(E161*H161,2)</f>
        <v>0</v>
      </c>
      <c r="J161" s="233"/>
      <c r="K161" s="234">
        <f>ROUND(E161*J161,2)</f>
        <v>0</v>
      </c>
      <c r="L161" s="234">
        <v>21</v>
      </c>
      <c r="M161" s="234">
        <f>G161*(1+L161/100)</f>
        <v>0</v>
      </c>
      <c r="N161" s="234">
        <v>0</v>
      </c>
      <c r="O161" s="234">
        <f>ROUND(E161*N161,2)</f>
        <v>0</v>
      </c>
      <c r="P161" s="234">
        <v>0</v>
      </c>
      <c r="Q161" s="234">
        <f>ROUND(E161*P161,2)</f>
        <v>0</v>
      </c>
      <c r="R161" s="234"/>
      <c r="S161" s="234" t="s">
        <v>172</v>
      </c>
      <c r="T161" s="235" t="s">
        <v>173</v>
      </c>
      <c r="U161" s="218">
        <v>0</v>
      </c>
      <c r="V161" s="218">
        <f>ROUND(E161*U161,2)</f>
        <v>0</v>
      </c>
      <c r="W161" s="218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174</v>
      </c>
      <c r="AH161" s="208"/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>
      <c r="A162" s="215"/>
      <c r="B162" s="216"/>
      <c r="C162" s="250"/>
      <c r="D162" s="241"/>
      <c r="E162" s="241"/>
      <c r="F162" s="241"/>
      <c r="G162" s="241"/>
      <c r="H162" s="218"/>
      <c r="I162" s="218"/>
      <c r="J162" s="218"/>
      <c r="K162" s="218"/>
      <c r="L162" s="218"/>
      <c r="M162" s="218"/>
      <c r="N162" s="218"/>
      <c r="O162" s="218"/>
      <c r="P162" s="218"/>
      <c r="Q162" s="218"/>
      <c r="R162" s="218"/>
      <c r="S162" s="218"/>
      <c r="T162" s="218"/>
      <c r="U162" s="218"/>
      <c r="V162" s="218"/>
      <c r="W162" s="218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142</v>
      </c>
      <c r="AH162" s="208"/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>
      <c r="A163" s="229">
        <v>77</v>
      </c>
      <c r="B163" s="230" t="s">
        <v>552</v>
      </c>
      <c r="C163" s="244" t="s">
        <v>553</v>
      </c>
      <c r="D163" s="231" t="s">
        <v>171</v>
      </c>
      <c r="E163" s="232">
        <v>1</v>
      </c>
      <c r="F163" s="233"/>
      <c r="G163" s="234">
        <f>ROUND(E163*F163,2)</f>
        <v>0</v>
      </c>
      <c r="H163" s="233"/>
      <c r="I163" s="234">
        <f>ROUND(E163*H163,2)</f>
        <v>0</v>
      </c>
      <c r="J163" s="233"/>
      <c r="K163" s="234">
        <f>ROUND(E163*J163,2)</f>
        <v>0</v>
      </c>
      <c r="L163" s="234">
        <v>21</v>
      </c>
      <c r="M163" s="234">
        <f>G163*(1+L163/100)</f>
        <v>0</v>
      </c>
      <c r="N163" s="234">
        <v>0</v>
      </c>
      <c r="O163" s="234">
        <f>ROUND(E163*N163,2)</f>
        <v>0</v>
      </c>
      <c r="P163" s="234">
        <v>0</v>
      </c>
      <c r="Q163" s="234">
        <f>ROUND(E163*P163,2)</f>
        <v>0</v>
      </c>
      <c r="R163" s="234"/>
      <c r="S163" s="234" t="s">
        <v>172</v>
      </c>
      <c r="T163" s="235" t="s">
        <v>173</v>
      </c>
      <c r="U163" s="218">
        <v>0</v>
      </c>
      <c r="V163" s="218">
        <f>ROUND(E163*U163,2)</f>
        <v>0</v>
      </c>
      <c r="W163" s="218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340</v>
      </c>
      <c r="AH163" s="208"/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>
      <c r="A164" s="215"/>
      <c r="B164" s="216"/>
      <c r="C164" s="250"/>
      <c r="D164" s="241"/>
      <c r="E164" s="241"/>
      <c r="F164" s="241"/>
      <c r="G164" s="241"/>
      <c r="H164" s="218"/>
      <c r="I164" s="218"/>
      <c r="J164" s="218"/>
      <c r="K164" s="218"/>
      <c r="L164" s="218"/>
      <c r="M164" s="218"/>
      <c r="N164" s="218"/>
      <c r="O164" s="218"/>
      <c r="P164" s="218"/>
      <c r="Q164" s="218"/>
      <c r="R164" s="218"/>
      <c r="S164" s="218"/>
      <c r="T164" s="218"/>
      <c r="U164" s="218"/>
      <c r="V164" s="218"/>
      <c r="W164" s="218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142</v>
      </c>
      <c r="AH164" s="208"/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>
      <c r="A165" s="229">
        <v>78</v>
      </c>
      <c r="B165" s="230" t="s">
        <v>554</v>
      </c>
      <c r="C165" s="244" t="s">
        <v>555</v>
      </c>
      <c r="D165" s="231" t="s">
        <v>171</v>
      </c>
      <c r="E165" s="232">
        <v>1</v>
      </c>
      <c r="F165" s="233"/>
      <c r="G165" s="234">
        <f>ROUND(E165*F165,2)</f>
        <v>0</v>
      </c>
      <c r="H165" s="233"/>
      <c r="I165" s="234">
        <f>ROUND(E165*H165,2)</f>
        <v>0</v>
      </c>
      <c r="J165" s="233"/>
      <c r="K165" s="234">
        <f>ROUND(E165*J165,2)</f>
        <v>0</v>
      </c>
      <c r="L165" s="234">
        <v>21</v>
      </c>
      <c r="M165" s="234">
        <f>G165*(1+L165/100)</f>
        <v>0</v>
      </c>
      <c r="N165" s="234">
        <v>0</v>
      </c>
      <c r="O165" s="234">
        <f>ROUND(E165*N165,2)</f>
        <v>0</v>
      </c>
      <c r="P165" s="234">
        <v>0</v>
      </c>
      <c r="Q165" s="234">
        <f>ROUND(E165*P165,2)</f>
        <v>0</v>
      </c>
      <c r="R165" s="234"/>
      <c r="S165" s="234" t="s">
        <v>172</v>
      </c>
      <c r="T165" s="235" t="s">
        <v>173</v>
      </c>
      <c r="U165" s="218">
        <v>0</v>
      </c>
      <c r="V165" s="218">
        <f>ROUND(E165*U165,2)</f>
        <v>0</v>
      </c>
      <c r="W165" s="218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174</v>
      </c>
      <c r="AH165" s="208"/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outlineLevel="1">
      <c r="A166" s="215"/>
      <c r="B166" s="216"/>
      <c r="C166" s="250"/>
      <c r="D166" s="241"/>
      <c r="E166" s="241"/>
      <c r="F166" s="241"/>
      <c r="G166" s="241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18"/>
      <c r="W166" s="218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142</v>
      </c>
      <c r="AH166" s="208"/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>
      <c r="A167" s="229">
        <v>79</v>
      </c>
      <c r="B167" s="230" t="s">
        <v>556</v>
      </c>
      <c r="C167" s="244" t="s">
        <v>557</v>
      </c>
      <c r="D167" s="231"/>
      <c r="E167" s="232">
        <v>0</v>
      </c>
      <c r="F167" s="233"/>
      <c r="G167" s="234">
        <f>ROUND(E167*F167,2)</f>
        <v>0</v>
      </c>
      <c r="H167" s="233"/>
      <c r="I167" s="234">
        <f>ROUND(E167*H167,2)</f>
        <v>0</v>
      </c>
      <c r="J167" s="233"/>
      <c r="K167" s="234">
        <f>ROUND(E167*J167,2)</f>
        <v>0</v>
      </c>
      <c r="L167" s="234">
        <v>21</v>
      </c>
      <c r="M167" s="234">
        <f>G167*(1+L167/100)</f>
        <v>0</v>
      </c>
      <c r="N167" s="234">
        <v>0</v>
      </c>
      <c r="O167" s="234">
        <f>ROUND(E167*N167,2)</f>
        <v>0</v>
      </c>
      <c r="P167" s="234">
        <v>0</v>
      </c>
      <c r="Q167" s="234">
        <f>ROUND(E167*P167,2)</f>
        <v>0</v>
      </c>
      <c r="R167" s="234"/>
      <c r="S167" s="234" t="s">
        <v>172</v>
      </c>
      <c r="T167" s="235" t="s">
        <v>173</v>
      </c>
      <c r="U167" s="218">
        <v>0</v>
      </c>
      <c r="V167" s="218">
        <f>ROUND(E167*U167,2)</f>
        <v>0</v>
      </c>
      <c r="W167" s="218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174</v>
      </c>
      <c r="AH167" s="208"/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>
      <c r="A168" s="215"/>
      <c r="B168" s="216"/>
      <c r="C168" s="250"/>
      <c r="D168" s="241"/>
      <c r="E168" s="241"/>
      <c r="F168" s="241"/>
      <c r="G168" s="241"/>
      <c r="H168" s="218"/>
      <c r="I168" s="218"/>
      <c r="J168" s="218"/>
      <c r="K168" s="218"/>
      <c r="L168" s="218"/>
      <c r="M168" s="218"/>
      <c r="N168" s="218"/>
      <c r="O168" s="218"/>
      <c r="P168" s="218"/>
      <c r="Q168" s="218"/>
      <c r="R168" s="218"/>
      <c r="S168" s="218"/>
      <c r="T168" s="218"/>
      <c r="U168" s="218"/>
      <c r="V168" s="218"/>
      <c r="W168" s="218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142</v>
      </c>
      <c r="AH168" s="208"/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ht="22.5" outlineLevel="1">
      <c r="A169" s="229">
        <v>80</v>
      </c>
      <c r="B169" s="230" t="s">
        <v>558</v>
      </c>
      <c r="C169" s="244" t="s">
        <v>559</v>
      </c>
      <c r="D169" s="231" t="s">
        <v>171</v>
      </c>
      <c r="E169" s="232">
        <v>47</v>
      </c>
      <c r="F169" s="233"/>
      <c r="G169" s="234">
        <f>ROUND(E169*F169,2)</f>
        <v>0</v>
      </c>
      <c r="H169" s="233"/>
      <c r="I169" s="234">
        <f>ROUND(E169*H169,2)</f>
        <v>0</v>
      </c>
      <c r="J169" s="233"/>
      <c r="K169" s="234">
        <f>ROUND(E169*J169,2)</f>
        <v>0</v>
      </c>
      <c r="L169" s="234">
        <v>21</v>
      </c>
      <c r="M169" s="234">
        <f>G169*(1+L169/100)</f>
        <v>0</v>
      </c>
      <c r="N169" s="234">
        <v>0</v>
      </c>
      <c r="O169" s="234">
        <f>ROUND(E169*N169,2)</f>
        <v>0</v>
      </c>
      <c r="P169" s="234">
        <v>0</v>
      </c>
      <c r="Q169" s="234">
        <f>ROUND(E169*P169,2)</f>
        <v>0</v>
      </c>
      <c r="R169" s="234"/>
      <c r="S169" s="234" t="s">
        <v>172</v>
      </c>
      <c r="T169" s="235" t="s">
        <v>173</v>
      </c>
      <c r="U169" s="218">
        <v>0</v>
      </c>
      <c r="V169" s="218">
        <f>ROUND(E169*U169,2)</f>
        <v>0</v>
      </c>
      <c r="W169" s="218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340</v>
      </c>
      <c r="AH169" s="208"/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outlineLevel="1">
      <c r="A170" s="215"/>
      <c r="B170" s="216"/>
      <c r="C170" s="250"/>
      <c r="D170" s="241"/>
      <c r="E170" s="241"/>
      <c r="F170" s="241"/>
      <c r="G170" s="241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142</v>
      </c>
      <c r="AH170" s="208"/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ht="22.5" outlineLevel="1">
      <c r="A171" s="229">
        <v>81</v>
      </c>
      <c r="B171" s="230" t="s">
        <v>560</v>
      </c>
      <c r="C171" s="244" t="s">
        <v>561</v>
      </c>
      <c r="D171" s="231" t="s">
        <v>171</v>
      </c>
      <c r="E171" s="232">
        <v>47</v>
      </c>
      <c r="F171" s="233"/>
      <c r="G171" s="234">
        <f>ROUND(E171*F171,2)</f>
        <v>0</v>
      </c>
      <c r="H171" s="233"/>
      <c r="I171" s="234">
        <f>ROUND(E171*H171,2)</f>
        <v>0</v>
      </c>
      <c r="J171" s="233"/>
      <c r="K171" s="234">
        <f>ROUND(E171*J171,2)</f>
        <v>0</v>
      </c>
      <c r="L171" s="234">
        <v>21</v>
      </c>
      <c r="M171" s="234">
        <f>G171*(1+L171/100)</f>
        <v>0</v>
      </c>
      <c r="N171" s="234">
        <v>0</v>
      </c>
      <c r="O171" s="234">
        <f>ROUND(E171*N171,2)</f>
        <v>0</v>
      </c>
      <c r="P171" s="234">
        <v>0</v>
      </c>
      <c r="Q171" s="234">
        <f>ROUND(E171*P171,2)</f>
        <v>0</v>
      </c>
      <c r="R171" s="234"/>
      <c r="S171" s="234" t="s">
        <v>172</v>
      </c>
      <c r="T171" s="235" t="s">
        <v>173</v>
      </c>
      <c r="U171" s="218">
        <v>0</v>
      </c>
      <c r="V171" s="218">
        <f>ROUND(E171*U171,2)</f>
        <v>0</v>
      </c>
      <c r="W171" s="218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174</v>
      </c>
      <c r="AH171" s="208"/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>
      <c r="A172" s="215"/>
      <c r="B172" s="216"/>
      <c r="C172" s="250"/>
      <c r="D172" s="241"/>
      <c r="E172" s="241"/>
      <c r="F172" s="241"/>
      <c r="G172" s="241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142</v>
      </c>
      <c r="AH172" s="208"/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ht="33.75" outlineLevel="1">
      <c r="A173" s="229">
        <v>82</v>
      </c>
      <c r="B173" s="230" t="s">
        <v>531</v>
      </c>
      <c r="C173" s="244" t="s">
        <v>562</v>
      </c>
      <c r="D173" s="231" t="s">
        <v>171</v>
      </c>
      <c r="E173" s="232">
        <v>1</v>
      </c>
      <c r="F173" s="233"/>
      <c r="G173" s="234">
        <f>ROUND(E173*F173,2)</f>
        <v>0</v>
      </c>
      <c r="H173" s="233"/>
      <c r="I173" s="234">
        <f>ROUND(E173*H173,2)</f>
        <v>0</v>
      </c>
      <c r="J173" s="233"/>
      <c r="K173" s="234">
        <f>ROUND(E173*J173,2)</f>
        <v>0</v>
      </c>
      <c r="L173" s="234">
        <v>21</v>
      </c>
      <c r="M173" s="234">
        <f>G173*(1+L173/100)</f>
        <v>0</v>
      </c>
      <c r="N173" s="234">
        <v>0</v>
      </c>
      <c r="O173" s="234">
        <f>ROUND(E173*N173,2)</f>
        <v>0</v>
      </c>
      <c r="P173" s="234">
        <v>0</v>
      </c>
      <c r="Q173" s="234">
        <f>ROUND(E173*P173,2)</f>
        <v>0</v>
      </c>
      <c r="R173" s="234"/>
      <c r="S173" s="234" t="s">
        <v>172</v>
      </c>
      <c r="T173" s="235" t="s">
        <v>173</v>
      </c>
      <c r="U173" s="218">
        <v>0</v>
      </c>
      <c r="V173" s="218">
        <f>ROUND(E173*U173,2)</f>
        <v>0</v>
      </c>
      <c r="W173" s="218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340</v>
      </c>
      <c r="AH173" s="208"/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outlineLevel="1">
      <c r="A174" s="215"/>
      <c r="B174" s="216"/>
      <c r="C174" s="250"/>
      <c r="D174" s="241"/>
      <c r="E174" s="241"/>
      <c r="F174" s="241"/>
      <c r="G174" s="241"/>
      <c r="H174" s="218"/>
      <c r="I174" s="218"/>
      <c r="J174" s="218"/>
      <c r="K174" s="218"/>
      <c r="L174" s="218"/>
      <c r="M174" s="218"/>
      <c r="N174" s="218"/>
      <c r="O174" s="218"/>
      <c r="P174" s="218"/>
      <c r="Q174" s="218"/>
      <c r="R174" s="218"/>
      <c r="S174" s="218"/>
      <c r="T174" s="218"/>
      <c r="U174" s="218"/>
      <c r="V174" s="218"/>
      <c r="W174" s="218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142</v>
      </c>
      <c r="AH174" s="208"/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ht="33.75" outlineLevel="1">
      <c r="A175" s="229">
        <v>83</v>
      </c>
      <c r="B175" s="230" t="s">
        <v>563</v>
      </c>
      <c r="C175" s="244" t="s">
        <v>564</v>
      </c>
      <c r="D175" s="231" t="s">
        <v>171</v>
      </c>
      <c r="E175" s="232">
        <v>1</v>
      </c>
      <c r="F175" s="233"/>
      <c r="G175" s="234">
        <f>ROUND(E175*F175,2)</f>
        <v>0</v>
      </c>
      <c r="H175" s="233"/>
      <c r="I175" s="234">
        <f>ROUND(E175*H175,2)</f>
        <v>0</v>
      </c>
      <c r="J175" s="233"/>
      <c r="K175" s="234">
        <f>ROUND(E175*J175,2)</f>
        <v>0</v>
      </c>
      <c r="L175" s="234">
        <v>21</v>
      </c>
      <c r="M175" s="234">
        <f>G175*(1+L175/100)</f>
        <v>0</v>
      </c>
      <c r="N175" s="234">
        <v>0</v>
      </c>
      <c r="O175" s="234">
        <f>ROUND(E175*N175,2)</f>
        <v>0</v>
      </c>
      <c r="P175" s="234">
        <v>0</v>
      </c>
      <c r="Q175" s="234">
        <f>ROUND(E175*P175,2)</f>
        <v>0</v>
      </c>
      <c r="R175" s="234"/>
      <c r="S175" s="234" t="s">
        <v>172</v>
      </c>
      <c r="T175" s="235" t="s">
        <v>173</v>
      </c>
      <c r="U175" s="218">
        <v>0</v>
      </c>
      <c r="V175" s="218">
        <f>ROUND(E175*U175,2)</f>
        <v>0</v>
      </c>
      <c r="W175" s="218"/>
      <c r="X175" s="208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174</v>
      </c>
      <c r="AH175" s="208"/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>
      <c r="A176" s="215"/>
      <c r="B176" s="216"/>
      <c r="C176" s="250"/>
      <c r="D176" s="241"/>
      <c r="E176" s="241"/>
      <c r="F176" s="241"/>
      <c r="G176" s="241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218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142</v>
      </c>
      <c r="AH176" s="208"/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>
      <c r="A177" s="229">
        <v>84</v>
      </c>
      <c r="B177" s="230" t="s">
        <v>565</v>
      </c>
      <c r="C177" s="244" t="s">
        <v>566</v>
      </c>
      <c r="D177" s="231"/>
      <c r="E177" s="232">
        <v>0</v>
      </c>
      <c r="F177" s="233"/>
      <c r="G177" s="234">
        <f>ROUND(E177*F177,2)</f>
        <v>0</v>
      </c>
      <c r="H177" s="233"/>
      <c r="I177" s="234">
        <f>ROUND(E177*H177,2)</f>
        <v>0</v>
      </c>
      <c r="J177" s="233"/>
      <c r="K177" s="234">
        <f>ROUND(E177*J177,2)</f>
        <v>0</v>
      </c>
      <c r="L177" s="234">
        <v>21</v>
      </c>
      <c r="M177" s="234">
        <f>G177*(1+L177/100)</f>
        <v>0</v>
      </c>
      <c r="N177" s="234">
        <v>0</v>
      </c>
      <c r="O177" s="234">
        <f>ROUND(E177*N177,2)</f>
        <v>0</v>
      </c>
      <c r="P177" s="234">
        <v>0</v>
      </c>
      <c r="Q177" s="234">
        <f>ROUND(E177*P177,2)</f>
        <v>0</v>
      </c>
      <c r="R177" s="234"/>
      <c r="S177" s="234" t="s">
        <v>172</v>
      </c>
      <c r="T177" s="235" t="s">
        <v>173</v>
      </c>
      <c r="U177" s="218">
        <v>0</v>
      </c>
      <c r="V177" s="218">
        <f>ROUND(E177*U177,2)</f>
        <v>0</v>
      </c>
      <c r="W177" s="218"/>
      <c r="X177" s="208"/>
      <c r="Y177" s="208"/>
      <c r="Z177" s="208"/>
      <c r="AA177" s="208"/>
      <c r="AB177" s="208"/>
      <c r="AC177" s="208"/>
      <c r="AD177" s="208"/>
      <c r="AE177" s="208"/>
      <c r="AF177" s="208"/>
      <c r="AG177" s="208" t="s">
        <v>174</v>
      </c>
      <c r="AH177" s="208"/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>
      <c r="A178" s="215"/>
      <c r="B178" s="216"/>
      <c r="C178" s="250"/>
      <c r="D178" s="241"/>
      <c r="E178" s="241"/>
      <c r="F178" s="241"/>
      <c r="G178" s="241"/>
      <c r="H178" s="218"/>
      <c r="I178" s="218"/>
      <c r="J178" s="218"/>
      <c r="K178" s="218"/>
      <c r="L178" s="218"/>
      <c r="M178" s="218"/>
      <c r="N178" s="218"/>
      <c r="O178" s="218"/>
      <c r="P178" s="218"/>
      <c r="Q178" s="218"/>
      <c r="R178" s="218"/>
      <c r="S178" s="218"/>
      <c r="T178" s="218"/>
      <c r="U178" s="218"/>
      <c r="V178" s="218"/>
      <c r="W178" s="218"/>
      <c r="X178" s="20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142</v>
      </c>
      <c r="AH178" s="208"/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>
      <c r="A179" s="229">
        <v>85</v>
      </c>
      <c r="B179" s="230" t="s">
        <v>567</v>
      </c>
      <c r="C179" s="244" t="s">
        <v>568</v>
      </c>
      <c r="D179" s="231" t="s">
        <v>251</v>
      </c>
      <c r="E179" s="232">
        <v>35</v>
      </c>
      <c r="F179" s="233"/>
      <c r="G179" s="234">
        <f>ROUND(E179*F179,2)</f>
        <v>0</v>
      </c>
      <c r="H179" s="233"/>
      <c r="I179" s="234">
        <f>ROUND(E179*H179,2)</f>
        <v>0</v>
      </c>
      <c r="J179" s="233"/>
      <c r="K179" s="234">
        <f>ROUND(E179*J179,2)</f>
        <v>0</v>
      </c>
      <c r="L179" s="234">
        <v>21</v>
      </c>
      <c r="M179" s="234">
        <f>G179*(1+L179/100)</f>
        <v>0</v>
      </c>
      <c r="N179" s="234">
        <v>0</v>
      </c>
      <c r="O179" s="234">
        <f>ROUND(E179*N179,2)</f>
        <v>0</v>
      </c>
      <c r="P179" s="234">
        <v>0</v>
      </c>
      <c r="Q179" s="234">
        <f>ROUND(E179*P179,2)</f>
        <v>0</v>
      </c>
      <c r="R179" s="234"/>
      <c r="S179" s="234" t="s">
        <v>172</v>
      </c>
      <c r="T179" s="235" t="s">
        <v>173</v>
      </c>
      <c r="U179" s="218">
        <v>0</v>
      </c>
      <c r="V179" s="218">
        <f>ROUND(E179*U179,2)</f>
        <v>0</v>
      </c>
      <c r="W179" s="218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340</v>
      </c>
      <c r="AH179" s="208"/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>
      <c r="A180" s="215"/>
      <c r="B180" s="216"/>
      <c r="C180" s="250"/>
      <c r="D180" s="241"/>
      <c r="E180" s="241"/>
      <c r="F180" s="241"/>
      <c r="G180" s="241"/>
      <c r="H180" s="218"/>
      <c r="I180" s="218"/>
      <c r="J180" s="218"/>
      <c r="K180" s="218"/>
      <c r="L180" s="218"/>
      <c r="M180" s="218"/>
      <c r="N180" s="218"/>
      <c r="O180" s="218"/>
      <c r="P180" s="218"/>
      <c r="Q180" s="218"/>
      <c r="R180" s="218"/>
      <c r="S180" s="218"/>
      <c r="T180" s="218"/>
      <c r="U180" s="218"/>
      <c r="V180" s="218"/>
      <c r="W180" s="218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142</v>
      </c>
      <c r="AH180" s="208"/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>
      <c r="A181" s="229">
        <v>86</v>
      </c>
      <c r="B181" s="230" t="s">
        <v>569</v>
      </c>
      <c r="C181" s="244" t="s">
        <v>570</v>
      </c>
      <c r="D181" s="231" t="s">
        <v>251</v>
      </c>
      <c r="E181" s="232">
        <v>35</v>
      </c>
      <c r="F181" s="233"/>
      <c r="G181" s="234">
        <f>ROUND(E181*F181,2)</f>
        <v>0</v>
      </c>
      <c r="H181" s="233"/>
      <c r="I181" s="234">
        <f>ROUND(E181*H181,2)</f>
        <v>0</v>
      </c>
      <c r="J181" s="233"/>
      <c r="K181" s="234">
        <f>ROUND(E181*J181,2)</f>
        <v>0</v>
      </c>
      <c r="L181" s="234">
        <v>21</v>
      </c>
      <c r="M181" s="234">
        <f>G181*(1+L181/100)</f>
        <v>0</v>
      </c>
      <c r="N181" s="234">
        <v>0</v>
      </c>
      <c r="O181" s="234">
        <f>ROUND(E181*N181,2)</f>
        <v>0</v>
      </c>
      <c r="P181" s="234">
        <v>0</v>
      </c>
      <c r="Q181" s="234">
        <f>ROUND(E181*P181,2)</f>
        <v>0</v>
      </c>
      <c r="R181" s="234"/>
      <c r="S181" s="234" t="s">
        <v>172</v>
      </c>
      <c r="T181" s="235" t="s">
        <v>173</v>
      </c>
      <c r="U181" s="218">
        <v>0</v>
      </c>
      <c r="V181" s="218">
        <f>ROUND(E181*U181,2)</f>
        <v>0</v>
      </c>
      <c r="W181" s="218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174</v>
      </c>
      <c r="AH181" s="208"/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>
      <c r="A182" s="215"/>
      <c r="B182" s="216"/>
      <c r="C182" s="250"/>
      <c r="D182" s="241"/>
      <c r="E182" s="241"/>
      <c r="F182" s="241"/>
      <c r="G182" s="241"/>
      <c r="H182" s="218"/>
      <c r="I182" s="218"/>
      <c r="J182" s="218"/>
      <c r="K182" s="218"/>
      <c r="L182" s="218"/>
      <c r="M182" s="218"/>
      <c r="N182" s="218"/>
      <c r="O182" s="218"/>
      <c r="P182" s="218"/>
      <c r="Q182" s="218"/>
      <c r="R182" s="218"/>
      <c r="S182" s="218"/>
      <c r="T182" s="218"/>
      <c r="U182" s="218"/>
      <c r="V182" s="218"/>
      <c r="W182" s="218"/>
      <c r="X182" s="20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142</v>
      </c>
      <c r="AH182" s="208"/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>
      <c r="A183" s="229">
        <v>87</v>
      </c>
      <c r="B183" s="230" t="s">
        <v>535</v>
      </c>
      <c r="C183" s="244" t="s">
        <v>571</v>
      </c>
      <c r="D183" s="231" t="s">
        <v>251</v>
      </c>
      <c r="E183" s="232">
        <v>12</v>
      </c>
      <c r="F183" s="233"/>
      <c r="G183" s="234">
        <f>ROUND(E183*F183,2)</f>
        <v>0</v>
      </c>
      <c r="H183" s="233"/>
      <c r="I183" s="234">
        <f>ROUND(E183*H183,2)</f>
        <v>0</v>
      </c>
      <c r="J183" s="233"/>
      <c r="K183" s="234">
        <f>ROUND(E183*J183,2)</f>
        <v>0</v>
      </c>
      <c r="L183" s="234">
        <v>21</v>
      </c>
      <c r="M183" s="234">
        <f>G183*(1+L183/100)</f>
        <v>0</v>
      </c>
      <c r="N183" s="234">
        <v>0</v>
      </c>
      <c r="O183" s="234">
        <f>ROUND(E183*N183,2)</f>
        <v>0</v>
      </c>
      <c r="P183" s="234">
        <v>0</v>
      </c>
      <c r="Q183" s="234">
        <f>ROUND(E183*P183,2)</f>
        <v>0</v>
      </c>
      <c r="R183" s="234"/>
      <c r="S183" s="234" t="s">
        <v>172</v>
      </c>
      <c r="T183" s="235" t="s">
        <v>173</v>
      </c>
      <c r="U183" s="218">
        <v>0</v>
      </c>
      <c r="V183" s="218">
        <f>ROUND(E183*U183,2)</f>
        <v>0</v>
      </c>
      <c r="W183" s="218"/>
      <c r="X183" s="20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340</v>
      </c>
      <c r="AH183" s="208"/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>
      <c r="A184" s="215"/>
      <c r="B184" s="216"/>
      <c r="C184" s="250"/>
      <c r="D184" s="241"/>
      <c r="E184" s="241"/>
      <c r="F184" s="241"/>
      <c r="G184" s="241"/>
      <c r="H184" s="218"/>
      <c r="I184" s="218"/>
      <c r="J184" s="218"/>
      <c r="K184" s="218"/>
      <c r="L184" s="218"/>
      <c r="M184" s="218"/>
      <c r="N184" s="218"/>
      <c r="O184" s="218"/>
      <c r="P184" s="218"/>
      <c r="Q184" s="218"/>
      <c r="R184" s="218"/>
      <c r="S184" s="218"/>
      <c r="T184" s="218"/>
      <c r="U184" s="218"/>
      <c r="V184" s="218"/>
      <c r="W184" s="218"/>
      <c r="X184" s="208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142</v>
      </c>
      <c r="AH184" s="208"/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>
      <c r="A185" s="229">
        <v>88</v>
      </c>
      <c r="B185" s="230" t="s">
        <v>572</v>
      </c>
      <c r="C185" s="244" t="s">
        <v>573</v>
      </c>
      <c r="D185" s="231" t="s">
        <v>251</v>
      </c>
      <c r="E185" s="232">
        <v>12</v>
      </c>
      <c r="F185" s="233"/>
      <c r="G185" s="234">
        <f>ROUND(E185*F185,2)</f>
        <v>0</v>
      </c>
      <c r="H185" s="233"/>
      <c r="I185" s="234">
        <f>ROUND(E185*H185,2)</f>
        <v>0</v>
      </c>
      <c r="J185" s="233"/>
      <c r="K185" s="234">
        <f>ROUND(E185*J185,2)</f>
        <v>0</v>
      </c>
      <c r="L185" s="234">
        <v>21</v>
      </c>
      <c r="M185" s="234">
        <f>G185*(1+L185/100)</f>
        <v>0</v>
      </c>
      <c r="N185" s="234">
        <v>0</v>
      </c>
      <c r="O185" s="234">
        <f>ROUND(E185*N185,2)</f>
        <v>0</v>
      </c>
      <c r="P185" s="234">
        <v>0</v>
      </c>
      <c r="Q185" s="234">
        <f>ROUND(E185*P185,2)</f>
        <v>0</v>
      </c>
      <c r="R185" s="234"/>
      <c r="S185" s="234" t="s">
        <v>172</v>
      </c>
      <c r="T185" s="235" t="s">
        <v>173</v>
      </c>
      <c r="U185" s="218">
        <v>0</v>
      </c>
      <c r="V185" s="218">
        <f>ROUND(E185*U185,2)</f>
        <v>0</v>
      </c>
      <c r="W185" s="218"/>
      <c r="X185" s="20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174</v>
      </c>
      <c r="AH185" s="208"/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outlineLevel="1">
      <c r="A186" s="215"/>
      <c r="B186" s="216"/>
      <c r="C186" s="250"/>
      <c r="D186" s="241"/>
      <c r="E186" s="241"/>
      <c r="F186" s="241"/>
      <c r="G186" s="241"/>
      <c r="H186" s="218"/>
      <c r="I186" s="218"/>
      <c r="J186" s="218"/>
      <c r="K186" s="218"/>
      <c r="L186" s="218"/>
      <c r="M186" s="218"/>
      <c r="N186" s="218"/>
      <c r="O186" s="218"/>
      <c r="P186" s="218"/>
      <c r="Q186" s="218"/>
      <c r="R186" s="218"/>
      <c r="S186" s="218"/>
      <c r="T186" s="218"/>
      <c r="U186" s="218"/>
      <c r="V186" s="218"/>
      <c r="W186" s="218"/>
      <c r="X186" s="208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142</v>
      </c>
      <c r="AH186" s="208"/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</row>
    <row r="187" spans="1:60" outlineLevel="1">
      <c r="A187" s="229">
        <v>89</v>
      </c>
      <c r="B187" s="230" t="s">
        <v>538</v>
      </c>
      <c r="C187" s="244" t="s">
        <v>574</v>
      </c>
      <c r="D187" s="231" t="s">
        <v>251</v>
      </c>
      <c r="E187" s="232">
        <v>21</v>
      </c>
      <c r="F187" s="233"/>
      <c r="G187" s="234">
        <f>ROUND(E187*F187,2)</f>
        <v>0</v>
      </c>
      <c r="H187" s="233"/>
      <c r="I187" s="234">
        <f>ROUND(E187*H187,2)</f>
        <v>0</v>
      </c>
      <c r="J187" s="233"/>
      <c r="K187" s="234">
        <f>ROUND(E187*J187,2)</f>
        <v>0</v>
      </c>
      <c r="L187" s="234">
        <v>21</v>
      </c>
      <c r="M187" s="234">
        <f>G187*(1+L187/100)</f>
        <v>0</v>
      </c>
      <c r="N187" s="234">
        <v>0</v>
      </c>
      <c r="O187" s="234">
        <f>ROUND(E187*N187,2)</f>
        <v>0</v>
      </c>
      <c r="P187" s="234">
        <v>0</v>
      </c>
      <c r="Q187" s="234">
        <f>ROUND(E187*P187,2)</f>
        <v>0</v>
      </c>
      <c r="R187" s="234"/>
      <c r="S187" s="234" t="s">
        <v>172</v>
      </c>
      <c r="T187" s="235" t="s">
        <v>173</v>
      </c>
      <c r="U187" s="218">
        <v>0</v>
      </c>
      <c r="V187" s="218">
        <f>ROUND(E187*U187,2)</f>
        <v>0</v>
      </c>
      <c r="W187" s="218"/>
      <c r="X187" s="208"/>
      <c r="Y187" s="208"/>
      <c r="Z187" s="208"/>
      <c r="AA187" s="208"/>
      <c r="AB187" s="208"/>
      <c r="AC187" s="208"/>
      <c r="AD187" s="208"/>
      <c r="AE187" s="208"/>
      <c r="AF187" s="208"/>
      <c r="AG187" s="208" t="s">
        <v>340</v>
      </c>
      <c r="AH187" s="208"/>
      <c r="AI187" s="208"/>
      <c r="AJ187" s="208"/>
      <c r="AK187" s="208"/>
      <c r="AL187" s="208"/>
      <c r="AM187" s="208"/>
      <c r="AN187" s="208"/>
      <c r="AO187" s="208"/>
      <c r="AP187" s="208"/>
      <c r="AQ187" s="208"/>
      <c r="AR187" s="208"/>
      <c r="AS187" s="208"/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</row>
    <row r="188" spans="1:60" outlineLevel="1">
      <c r="A188" s="215"/>
      <c r="B188" s="216"/>
      <c r="C188" s="250"/>
      <c r="D188" s="241"/>
      <c r="E188" s="241"/>
      <c r="F188" s="241"/>
      <c r="G188" s="241"/>
      <c r="H188" s="218"/>
      <c r="I188" s="218"/>
      <c r="J188" s="218"/>
      <c r="K188" s="218"/>
      <c r="L188" s="218"/>
      <c r="M188" s="218"/>
      <c r="N188" s="218"/>
      <c r="O188" s="218"/>
      <c r="P188" s="218"/>
      <c r="Q188" s="218"/>
      <c r="R188" s="218"/>
      <c r="S188" s="218"/>
      <c r="T188" s="218"/>
      <c r="U188" s="218"/>
      <c r="V188" s="218"/>
      <c r="W188" s="218"/>
      <c r="X188" s="208"/>
      <c r="Y188" s="208"/>
      <c r="Z188" s="208"/>
      <c r="AA188" s="208"/>
      <c r="AB188" s="208"/>
      <c r="AC188" s="208"/>
      <c r="AD188" s="208"/>
      <c r="AE188" s="208"/>
      <c r="AF188" s="208"/>
      <c r="AG188" s="208" t="s">
        <v>142</v>
      </c>
      <c r="AH188" s="208"/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outlineLevel="1">
      <c r="A189" s="229">
        <v>90</v>
      </c>
      <c r="B189" s="230" t="s">
        <v>575</v>
      </c>
      <c r="C189" s="244" t="s">
        <v>576</v>
      </c>
      <c r="D189" s="231" t="s">
        <v>251</v>
      </c>
      <c r="E189" s="232">
        <v>21</v>
      </c>
      <c r="F189" s="233"/>
      <c r="G189" s="234">
        <f>ROUND(E189*F189,2)</f>
        <v>0</v>
      </c>
      <c r="H189" s="233"/>
      <c r="I189" s="234">
        <f>ROUND(E189*H189,2)</f>
        <v>0</v>
      </c>
      <c r="J189" s="233"/>
      <c r="K189" s="234">
        <f>ROUND(E189*J189,2)</f>
        <v>0</v>
      </c>
      <c r="L189" s="234">
        <v>21</v>
      </c>
      <c r="M189" s="234">
        <f>G189*(1+L189/100)</f>
        <v>0</v>
      </c>
      <c r="N189" s="234">
        <v>0</v>
      </c>
      <c r="O189" s="234">
        <f>ROUND(E189*N189,2)</f>
        <v>0</v>
      </c>
      <c r="P189" s="234">
        <v>0</v>
      </c>
      <c r="Q189" s="234">
        <f>ROUND(E189*P189,2)</f>
        <v>0</v>
      </c>
      <c r="R189" s="234"/>
      <c r="S189" s="234" t="s">
        <v>172</v>
      </c>
      <c r="T189" s="235" t="s">
        <v>173</v>
      </c>
      <c r="U189" s="218">
        <v>0</v>
      </c>
      <c r="V189" s="218">
        <f>ROUND(E189*U189,2)</f>
        <v>0</v>
      </c>
      <c r="W189" s="218"/>
      <c r="X189" s="208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174</v>
      </c>
      <c r="AH189" s="208"/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</row>
    <row r="190" spans="1:60" outlineLevel="1">
      <c r="A190" s="215"/>
      <c r="B190" s="216"/>
      <c r="C190" s="250"/>
      <c r="D190" s="241"/>
      <c r="E190" s="241"/>
      <c r="F190" s="241"/>
      <c r="G190" s="241"/>
      <c r="H190" s="218"/>
      <c r="I190" s="218"/>
      <c r="J190" s="218"/>
      <c r="K190" s="218"/>
      <c r="L190" s="218"/>
      <c r="M190" s="218"/>
      <c r="N190" s="218"/>
      <c r="O190" s="218"/>
      <c r="P190" s="218"/>
      <c r="Q190" s="218"/>
      <c r="R190" s="218"/>
      <c r="S190" s="218"/>
      <c r="T190" s="218"/>
      <c r="U190" s="218"/>
      <c r="V190" s="218"/>
      <c r="W190" s="218"/>
      <c r="X190" s="20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142</v>
      </c>
      <c r="AH190" s="208"/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 outlineLevel="1">
      <c r="A191" s="229">
        <v>91</v>
      </c>
      <c r="B191" s="230" t="s">
        <v>577</v>
      </c>
      <c r="C191" s="244" t="s">
        <v>578</v>
      </c>
      <c r="D191" s="231" t="s">
        <v>171</v>
      </c>
      <c r="E191" s="232">
        <v>4</v>
      </c>
      <c r="F191" s="233"/>
      <c r="G191" s="234">
        <f>ROUND(E191*F191,2)</f>
        <v>0</v>
      </c>
      <c r="H191" s="233"/>
      <c r="I191" s="234">
        <f>ROUND(E191*H191,2)</f>
        <v>0</v>
      </c>
      <c r="J191" s="233"/>
      <c r="K191" s="234">
        <f>ROUND(E191*J191,2)</f>
        <v>0</v>
      </c>
      <c r="L191" s="234">
        <v>21</v>
      </c>
      <c r="M191" s="234">
        <f>G191*(1+L191/100)</f>
        <v>0</v>
      </c>
      <c r="N191" s="234">
        <v>0</v>
      </c>
      <c r="O191" s="234">
        <f>ROUND(E191*N191,2)</f>
        <v>0</v>
      </c>
      <c r="P191" s="234">
        <v>0</v>
      </c>
      <c r="Q191" s="234">
        <f>ROUND(E191*P191,2)</f>
        <v>0</v>
      </c>
      <c r="R191" s="234"/>
      <c r="S191" s="234" t="s">
        <v>172</v>
      </c>
      <c r="T191" s="235" t="s">
        <v>173</v>
      </c>
      <c r="U191" s="218">
        <v>0</v>
      </c>
      <c r="V191" s="218">
        <f>ROUND(E191*U191,2)</f>
        <v>0</v>
      </c>
      <c r="W191" s="218"/>
      <c r="X191" s="208"/>
      <c r="Y191" s="208"/>
      <c r="Z191" s="208"/>
      <c r="AA191" s="208"/>
      <c r="AB191" s="208"/>
      <c r="AC191" s="208"/>
      <c r="AD191" s="208"/>
      <c r="AE191" s="208"/>
      <c r="AF191" s="208"/>
      <c r="AG191" s="208" t="s">
        <v>481</v>
      </c>
      <c r="AH191" s="208"/>
      <c r="AI191" s="208"/>
      <c r="AJ191" s="208"/>
      <c r="AK191" s="208"/>
      <c r="AL191" s="208"/>
      <c r="AM191" s="208"/>
      <c r="AN191" s="208"/>
      <c r="AO191" s="208"/>
      <c r="AP191" s="208"/>
      <c r="AQ191" s="208"/>
      <c r="AR191" s="208"/>
      <c r="AS191" s="208"/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</row>
    <row r="192" spans="1:60" outlineLevel="1">
      <c r="A192" s="215"/>
      <c r="B192" s="216"/>
      <c r="C192" s="250"/>
      <c r="D192" s="241"/>
      <c r="E192" s="241"/>
      <c r="F192" s="241"/>
      <c r="G192" s="241"/>
      <c r="H192" s="218"/>
      <c r="I192" s="218"/>
      <c r="J192" s="218"/>
      <c r="K192" s="218"/>
      <c r="L192" s="218"/>
      <c r="M192" s="218"/>
      <c r="N192" s="218"/>
      <c r="O192" s="218"/>
      <c r="P192" s="218"/>
      <c r="Q192" s="218"/>
      <c r="R192" s="218"/>
      <c r="S192" s="218"/>
      <c r="T192" s="218"/>
      <c r="U192" s="218"/>
      <c r="V192" s="218"/>
      <c r="W192" s="218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142</v>
      </c>
      <c r="AH192" s="208"/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>
      <c r="A193" s="229">
        <v>92</v>
      </c>
      <c r="B193" s="230" t="s">
        <v>542</v>
      </c>
      <c r="C193" s="244" t="s">
        <v>579</v>
      </c>
      <c r="D193" s="231" t="s">
        <v>171</v>
      </c>
      <c r="E193" s="232">
        <v>44</v>
      </c>
      <c r="F193" s="233"/>
      <c r="G193" s="234">
        <f>ROUND(E193*F193,2)</f>
        <v>0</v>
      </c>
      <c r="H193" s="233"/>
      <c r="I193" s="234">
        <f>ROUND(E193*H193,2)</f>
        <v>0</v>
      </c>
      <c r="J193" s="233"/>
      <c r="K193" s="234">
        <f>ROUND(E193*J193,2)</f>
        <v>0</v>
      </c>
      <c r="L193" s="234">
        <v>21</v>
      </c>
      <c r="M193" s="234">
        <f>G193*(1+L193/100)</f>
        <v>0</v>
      </c>
      <c r="N193" s="234">
        <v>0</v>
      </c>
      <c r="O193" s="234">
        <f>ROUND(E193*N193,2)</f>
        <v>0</v>
      </c>
      <c r="P193" s="234">
        <v>0</v>
      </c>
      <c r="Q193" s="234">
        <f>ROUND(E193*P193,2)</f>
        <v>0</v>
      </c>
      <c r="R193" s="234"/>
      <c r="S193" s="234" t="s">
        <v>172</v>
      </c>
      <c r="T193" s="235" t="s">
        <v>173</v>
      </c>
      <c r="U193" s="218">
        <v>0</v>
      </c>
      <c r="V193" s="218">
        <f>ROUND(E193*U193,2)</f>
        <v>0</v>
      </c>
      <c r="W193" s="218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340</v>
      </c>
      <c r="AH193" s="208"/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>
      <c r="A194" s="215"/>
      <c r="B194" s="216"/>
      <c r="C194" s="250"/>
      <c r="D194" s="241"/>
      <c r="E194" s="241"/>
      <c r="F194" s="241"/>
      <c r="G194" s="241"/>
      <c r="H194" s="218"/>
      <c r="I194" s="218"/>
      <c r="J194" s="218"/>
      <c r="K194" s="218"/>
      <c r="L194" s="218"/>
      <c r="M194" s="218"/>
      <c r="N194" s="218"/>
      <c r="O194" s="218"/>
      <c r="P194" s="218"/>
      <c r="Q194" s="218"/>
      <c r="R194" s="218"/>
      <c r="S194" s="218"/>
      <c r="T194" s="218"/>
      <c r="U194" s="218"/>
      <c r="V194" s="218"/>
      <c r="W194" s="218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142</v>
      </c>
      <c r="AH194" s="208"/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>
      <c r="A195" s="229">
        <v>93</v>
      </c>
      <c r="B195" s="230" t="s">
        <v>580</v>
      </c>
      <c r="C195" s="244" t="s">
        <v>581</v>
      </c>
      <c r="D195" s="231" t="s">
        <v>171</v>
      </c>
      <c r="E195" s="232">
        <v>44</v>
      </c>
      <c r="F195" s="233"/>
      <c r="G195" s="234">
        <f>ROUND(E195*F195,2)</f>
        <v>0</v>
      </c>
      <c r="H195" s="233"/>
      <c r="I195" s="234">
        <f>ROUND(E195*H195,2)</f>
        <v>0</v>
      </c>
      <c r="J195" s="233"/>
      <c r="K195" s="234">
        <f>ROUND(E195*J195,2)</f>
        <v>0</v>
      </c>
      <c r="L195" s="234">
        <v>21</v>
      </c>
      <c r="M195" s="234">
        <f>G195*(1+L195/100)</f>
        <v>0</v>
      </c>
      <c r="N195" s="234">
        <v>0</v>
      </c>
      <c r="O195" s="234">
        <f>ROUND(E195*N195,2)</f>
        <v>0</v>
      </c>
      <c r="P195" s="234">
        <v>0</v>
      </c>
      <c r="Q195" s="234">
        <f>ROUND(E195*P195,2)</f>
        <v>0</v>
      </c>
      <c r="R195" s="234"/>
      <c r="S195" s="234" t="s">
        <v>172</v>
      </c>
      <c r="T195" s="235" t="s">
        <v>173</v>
      </c>
      <c r="U195" s="218">
        <v>0</v>
      </c>
      <c r="V195" s="218">
        <f>ROUND(E195*U195,2)</f>
        <v>0</v>
      </c>
      <c r="W195" s="218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174</v>
      </c>
      <c r="AH195" s="208"/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outlineLevel="1">
      <c r="A196" s="215"/>
      <c r="B196" s="216"/>
      <c r="C196" s="250"/>
      <c r="D196" s="241"/>
      <c r="E196" s="241"/>
      <c r="F196" s="241"/>
      <c r="G196" s="241"/>
      <c r="H196" s="218"/>
      <c r="I196" s="218"/>
      <c r="J196" s="218"/>
      <c r="K196" s="218"/>
      <c r="L196" s="218"/>
      <c r="M196" s="218"/>
      <c r="N196" s="218"/>
      <c r="O196" s="218"/>
      <c r="P196" s="218"/>
      <c r="Q196" s="218"/>
      <c r="R196" s="218"/>
      <c r="S196" s="218"/>
      <c r="T196" s="218"/>
      <c r="U196" s="218"/>
      <c r="V196" s="218"/>
      <c r="W196" s="218"/>
      <c r="X196" s="208"/>
      <c r="Y196" s="208"/>
      <c r="Z196" s="208"/>
      <c r="AA196" s="208"/>
      <c r="AB196" s="208"/>
      <c r="AC196" s="208"/>
      <c r="AD196" s="208"/>
      <c r="AE196" s="208"/>
      <c r="AF196" s="208"/>
      <c r="AG196" s="208" t="s">
        <v>142</v>
      </c>
      <c r="AH196" s="208"/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 outlineLevel="1">
      <c r="A197" s="229">
        <v>94</v>
      </c>
      <c r="B197" s="230" t="s">
        <v>544</v>
      </c>
      <c r="C197" s="244" t="s">
        <v>582</v>
      </c>
      <c r="D197" s="231" t="s">
        <v>171</v>
      </c>
      <c r="E197" s="232">
        <v>12</v>
      </c>
      <c r="F197" s="233"/>
      <c r="G197" s="234">
        <f>ROUND(E197*F197,2)</f>
        <v>0</v>
      </c>
      <c r="H197" s="233"/>
      <c r="I197" s="234">
        <f>ROUND(E197*H197,2)</f>
        <v>0</v>
      </c>
      <c r="J197" s="233"/>
      <c r="K197" s="234">
        <f>ROUND(E197*J197,2)</f>
        <v>0</v>
      </c>
      <c r="L197" s="234">
        <v>21</v>
      </c>
      <c r="M197" s="234">
        <f>G197*(1+L197/100)</f>
        <v>0</v>
      </c>
      <c r="N197" s="234">
        <v>0</v>
      </c>
      <c r="O197" s="234">
        <f>ROUND(E197*N197,2)</f>
        <v>0</v>
      </c>
      <c r="P197" s="234">
        <v>0</v>
      </c>
      <c r="Q197" s="234">
        <f>ROUND(E197*P197,2)</f>
        <v>0</v>
      </c>
      <c r="R197" s="234"/>
      <c r="S197" s="234" t="s">
        <v>172</v>
      </c>
      <c r="T197" s="235" t="s">
        <v>173</v>
      </c>
      <c r="U197" s="218">
        <v>0</v>
      </c>
      <c r="V197" s="218">
        <f>ROUND(E197*U197,2)</f>
        <v>0</v>
      </c>
      <c r="W197" s="218"/>
      <c r="X197" s="208"/>
      <c r="Y197" s="208"/>
      <c r="Z197" s="208"/>
      <c r="AA197" s="208"/>
      <c r="AB197" s="208"/>
      <c r="AC197" s="208"/>
      <c r="AD197" s="208"/>
      <c r="AE197" s="208"/>
      <c r="AF197" s="208"/>
      <c r="AG197" s="208" t="s">
        <v>340</v>
      </c>
      <c r="AH197" s="208"/>
      <c r="AI197" s="208"/>
      <c r="AJ197" s="208"/>
      <c r="AK197" s="208"/>
      <c r="AL197" s="208"/>
      <c r="AM197" s="208"/>
      <c r="AN197" s="208"/>
      <c r="AO197" s="208"/>
      <c r="AP197" s="208"/>
      <c r="AQ197" s="208"/>
      <c r="AR197" s="208"/>
      <c r="AS197" s="208"/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</row>
    <row r="198" spans="1:60" outlineLevel="1">
      <c r="A198" s="215"/>
      <c r="B198" s="216"/>
      <c r="C198" s="250"/>
      <c r="D198" s="241"/>
      <c r="E198" s="241"/>
      <c r="F198" s="241"/>
      <c r="G198" s="241"/>
      <c r="H198" s="218"/>
      <c r="I198" s="218"/>
      <c r="J198" s="218"/>
      <c r="K198" s="218"/>
      <c r="L198" s="218"/>
      <c r="M198" s="218"/>
      <c r="N198" s="218"/>
      <c r="O198" s="218"/>
      <c r="P198" s="218"/>
      <c r="Q198" s="218"/>
      <c r="R198" s="218"/>
      <c r="S198" s="218"/>
      <c r="T198" s="218"/>
      <c r="U198" s="218"/>
      <c r="V198" s="218"/>
      <c r="W198" s="218"/>
      <c r="X198" s="20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142</v>
      </c>
      <c r="AH198" s="208"/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>
      <c r="A199" s="229">
        <v>95</v>
      </c>
      <c r="B199" s="230" t="s">
        <v>583</v>
      </c>
      <c r="C199" s="244" t="s">
        <v>584</v>
      </c>
      <c r="D199" s="231" t="s">
        <v>171</v>
      </c>
      <c r="E199" s="232">
        <v>12</v>
      </c>
      <c r="F199" s="233"/>
      <c r="G199" s="234">
        <f>ROUND(E199*F199,2)</f>
        <v>0</v>
      </c>
      <c r="H199" s="233"/>
      <c r="I199" s="234">
        <f>ROUND(E199*H199,2)</f>
        <v>0</v>
      </c>
      <c r="J199" s="233"/>
      <c r="K199" s="234">
        <f>ROUND(E199*J199,2)</f>
        <v>0</v>
      </c>
      <c r="L199" s="234">
        <v>21</v>
      </c>
      <c r="M199" s="234">
        <f>G199*(1+L199/100)</f>
        <v>0</v>
      </c>
      <c r="N199" s="234">
        <v>0</v>
      </c>
      <c r="O199" s="234">
        <f>ROUND(E199*N199,2)</f>
        <v>0</v>
      </c>
      <c r="P199" s="234">
        <v>0</v>
      </c>
      <c r="Q199" s="234">
        <f>ROUND(E199*P199,2)</f>
        <v>0</v>
      </c>
      <c r="R199" s="234"/>
      <c r="S199" s="234" t="s">
        <v>172</v>
      </c>
      <c r="T199" s="235" t="s">
        <v>173</v>
      </c>
      <c r="U199" s="218">
        <v>0</v>
      </c>
      <c r="V199" s="218">
        <f>ROUND(E199*U199,2)</f>
        <v>0</v>
      </c>
      <c r="W199" s="218"/>
      <c r="X199" s="208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174</v>
      </c>
      <c r="AH199" s="208"/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outlineLevel="1">
      <c r="A200" s="215"/>
      <c r="B200" s="216"/>
      <c r="C200" s="250"/>
      <c r="D200" s="241"/>
      <c r="E200" s="241"/>
      <c r="F200" s="241"/>
      <c r="G200" s="241"/>
      <c r="H200" s="218"/>
      <c r="I200" s="218"/>
      <c r="J200" s="218"/>
      <c r="K200" s="218"/>
      <c r="L200" s="218"/>
      <c r="M200" s="218"/>
      <c r="N200" s="218"/>
      <c r="O200" s="218"/>
      <c r="P200" s="218"/>
      <c r="Q200" s="218"/>
      <c r="R200" s="218"/>
      <c r="S200" s="218"/>
      <c r="T200" s="218"/>
      <c r="U200" s="218"/>
      <c r="V200" s="218"/>
      <c r="W200" s="218"/>
      <c r="X200" s="20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142</v>
      </c>
      <c r="AH200" s="208"/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</row>
    <row r="201" spans="1:60" outlineLevel="1">
      <c r="A201" s="229">
        <v>96</v>
      </c>
      <c r="B201" s="230" t="s">
        <v>546</v>
      </c>
      <c r="C201" s="244" t="s">
        <v>585</v>
      </c>
      <c r="D201" s="231" t="s">
        <v>171</v>
      </c>
      <c r="E201" s="232">
        <v>12</v>
      </c>
      <c r="F201" s="233"/>
      <c r="G201" s="234">
        <f>ROUND(E201*F201,2)</f>
        <v>0</v>
      </c>
      <c r="H201" s="233"/>
      <c r="I201" s="234">
        <f>ROUND(E201*H201,2)</f>
        <v>0</v>
      </c>
      <c r="J201" s="233"/>
      <c r="K201" s="234">
        <f>ROUND(E201*J201,2)</f>
        <v>0</v>
      </c>
      <c r="L201" s="234">
        <v>21</v>
      </c>
      <c r="M201" s="234">
        <f>G201*(1+L201/100)</f>
        <v>0</v>
      </c>
      <c r="N201" s="234">
        <v>0</v>
      </c>
      <c r="O201" s="234">
        <f>ROUND(E201*N201,2)</f>
        <v>0</v>
      </c>
      <c r="P201" s="234">
        <v>0</v>
      </c>
      <c r="Q201" s="234">
        <f>ROUND(E201*P201,2)</f>
        <v>0</v>
      </c>
      <c r="R201" s="234"/>
      <c r="S201" s="234" t="s">
        <v>172</v>
      </c>
      <c r="T201" s="235" t="s">
        <v>173</v>
      </c>
      <c r="U201" s="218">
        <v>0</v>
      </c>
      <c r="V201" s="218">
        <f>ROUND(E201*U201,2)</f>
        <v>0</v>
      </c>
      <c r="W201" s="218"/>
      <c r="X201" s="208"/>
      <c r="Y201" s="208"/>
      <c r="Z201" s="208"/>
      <c r="AA201" s="208"/>
      <c r="AB201" s="208"/>
      <c r="AC201" s="208"/>
      <c r="AD201" s="208"/>
      <c r="AE201" s="208"/>
      <c r="AF201" s="208"/>
      <c r="AG201" s="208" t="s">
        <v>340</v>
      </c>
      <c r="AH201" s="208"/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outlineLevel="1">
      <c r="A202" s="215"/>
      <c r="B202" s="216"/>
      <c r="C202" s="250"/>
      <c r="D202" s="241"/>
      <c r="E202" s="241"/>
      <c r="F202" s="241"/>
      <c r="G202" s="241"/>
      <c r="H202" s="218"/>
      <c r="I202" s="218"/>
      <c r="J202" s="218"/>
      <c r="K202" s="218"/>
      <c r="L202" s="218"/>
      <c r="M202" s="218"/>
      <c r="N202" s="218"/>
      <c r="O202" s="218"/>
      <c r="P202" s="218"/>
      <c r="Q202" s="218"/>
      <c r="R202" s="218"/>
      <c r="S202" s="218"/>
      <c r="T202" s="218"/>
      <c r="U202" s="218"/>
      <c r="V202" s="218"/>
      <c r="W202" s="218"/>
      <c r="X202" s="208"/>
      <c r="Y202" s="208"/>
      <c r="Z202" s="208"/>
      <c r="AA202" s="208"/>
      <c r="AB202" s="208"/>
      <c r="AC202" s="208"/>
      <c r="AD202" s="208"/>
      <c r="AE202" s="208"/>
      <c r="AF202" s="208"/>
      <c r="AG202" s="208" t="s">
        <v>142</v>
      </c>
      <c r="AH202" s="208"/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outlineLevel="1">
      <c r="A203" s="229">
        <v>97</v>
      </c>
      <c r="B203" s="230" t="s">
        <v>586</v>
      </c>
      <c r="C203" s="244" t="s">
        <v>587</v>
      </c>
      <c r="D203" s="231" t="s">
        <v>171</v>
      </c>
      <c r="E203" s="232">
        <v>12</v>
      </c>
      <c r="F203" s="233"/>
      <c r="G203" s="234">
        <f>ROUND(E203*F203,2)</f>
        <v>0</v>
      </c>
      <c r="H203" s="233"/>
      <c r="I203" s="234">
        <f>ROUND(E203*H203,2)</f>
        <v>0</v>
      </c>
      <c r="J203" s="233"/>
      <c r="K203" s="234">
        <f>ROUND(E203*J203,2)</f>
        <v>0</v>
      </c>
      <c r="L203" s="234">
        <v>21</v>
      </c>
      <c r="M203" s="234">
        <f>G203*(1+L203/100)</f>
        <v>0</v>
      </c>
      <c r="N203" s="234">
        <v>0</v>
      </c>
      <c r="O203" s="234">
        <f>ROUND(E203*N203,2)</f>
        <v>0</v>
      </c>
      <c r="P203" s="234">
        <v>0</v>
      </c>
      <c r="Q203" s="234">
        <f>ROUND(E203*P203,2)</f>
        <v>0</v>
      </c>
      <c r="R203" s="234"/>
      <c r="S203" s="234" t="s">
        <v>172</v>
      </c>
      <c r="T203" s="235" t="s">
        <v>173</v>
      </c>
      <c r="U203" s="218">
        <v>0</v>
      </c>
      <c r="V203" s="218">
        <f>ROUND(E203*U203,2)</f>
        <v>0</v>
      </c>
      <c r="W203" s="218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174</v>
      </c>
      <c r="AH203" s="208"/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</row>
    <row r="204" spans="1:60" outlineLevel="1">
      <c r="A204" s="215"/>
      <c r="B204" s="216"/>
      <c r="C204" s="250"/>
      <c r="D204" s="241"/>
      <c r="E204" s="241"/>
      <c r="F204" s="241"/>
      <c r="G204" s="241"/>
      <c r="H204" s="218"/>
      <c r="I204" s="218"/>
      <c r="J204" s="218"/>
      <c r="K204" s="218"/>
      <c r="L204" s="218"/>
      <c r="M204" s="218"/>
      <c r="N204" s="218"/>
      <c r="O204" s="218"/>
      <c r="P204" s="218"/>
      <c r="Q204" s="218"/>
      <c r="R204" s="218"/>
      <c r="S204" s="218"/>
      <c r="T204" s="218"/>
      <c r="U204" s="218"/>
      <c r="V204" s="218"/>
      <c r="W204" s="218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142</v>
      </c>
      <c r="AH204" s="208"/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outlineLevel="1">
      <c r="A205" s="229">
        <v>98</v>
      </c>
      <c r="B205" s="230" t="s">
        <v>550</v>
      </c>
      <c r="C205" s="244" t="s">
        <v>588</v>
      </c>
      <c r="D205" s="231" t="s">
        <v>251</v>
      </c>
      <c r="E205" s="232">
        <v>18</v>
      </c>
      <c r="F205" s="233"/>
      <c r="G205" s="234">
        <f>ROUND(E205*F205,2)</f>
        <v>0</v>
      </c>
      <c r="H205" s="233"/>
      <c r="I205" s="234">
        <f>ROUND(E205*H205,2)</f>
        <v>0</v>
      </c>
      <c r="J205" s="233"/>
      <c r="K205" s="234">
        <f>ROUND(E205*J205,2)</f>
        <v>0</v>
      </c>
      <c r="L205" s="234">
        <v>21</v>
      </c>
      <c r="M205" s="234">
        <f>G205*(1+L205/100)</f>
        <v>0</v>
      </c>
      <c r="N205" s="234">
        <v>0</v>
      </c>
      <c r="O205" s="234">
        <f>ROUND(E205*N205,2)</f>
        <v>0</v>
      </c>
      <c r="P205" s="234">
        <v>0</v>
      </c>
      <c r="Q205" s="234">
        <f>ROUND(E205*P205,2)</f>
        <v>0</v>
      </c>
      <c r="R205" s="234"/>
      <c r="S205" s="234" t="s">
        <v>172</v>
      </c>
      <c r="T205" s="235" t="s">
        <v>173</v>
      </c>
      <c r="U205" s="218">
        <v>0</v>
      </c>
      <c r="V205" s="218">
        <f>ROUND(E205*U205,2)</f>
        <v>0</v>
      </c>
      <c r="W205" s="218"/>
      <c r="X205" s="208"/>
      <c r="Y205" s="208"/>
      <c r="Z205" s="208"/>
      <c r="AA205" s="208"/>
      <c r="AB205" s="208"/>
      <c r="AC205" s="208"/>
      <c r="AD205" s="208"/>
      <c r="AE205" s="208"/>
      <c r="AF205" s="208"/>
      <c r="AG205" s="208" t="s">
        <v>340</v>
      </c>
      <c r="AH205" s="208"/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</row>
    <row r="206" spans="1:60" outlineLevel="1">
      <c r="A206" s="215"/>
      <c r="B206" s="216"/>
      <c r="C206" s="250"/>
      <c r="D206" s="241"/>
      <c r="E206" s="241"/>
      <c r="F206" s="241"/>
      <c r="G206" s="241"/>
      <c r="H206" s="218"/>
      <c r="I206" s="218"/>
      <c r="J206" s="218"/>
      <c r="K206" s="218"/>
      <c r="L206" s="218"/>
      <c r="M206" s="218"/>
      <c r="N206" s="218"/>
      <c r="O206" s="218"/>
      <c r="P206" s="218"/>
      <c r="Q206" s="218"/>
      <c r="R206" s="218"/>
      <c r="S206" s="218"/>
      <c r="T206" s="218"/>
      <c r="U206" s="218"/>
      <c r="V206" s="218"/>
      <c r="W206" s="218"/>
      <c r="X206" s="208"/>
      <c r="Y206" s="208"/>
      <c r="Z206" s="208"/>
      <c r="AA206" s="208"/>
      <c r="AB206" s="208"/>
      <c r="AC206" s="208"/>
      <c r="AD206" s="208"/>
      <c r="AE206" s="208"/>
      <c r="AF206" s="208"/>
      <c r="AG206" s="208" t="s">
        <v>142</v>
      </c>
      <c r="AH206" s="208"/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outlineLevel="1">
      <c r="A207" s="229">
        <v>99</v>
      </c>
      <c r="B207" s="230" t="s">
        <v>589</v>
      </c>
      <c r="C207" s="244" t="s">
        <v>590</v>
      </c>
      <c r="D207" s="231" t="s">
        <v>251</v>
      </c>
      <c r="E207" s="232">
        <v>18</v>
      </c>
      <c r="F207" s="233"/>
      <c r="G207" s="234">
        <f>ROUND(E207*F207,2)</f>
        <v>0</v>
      </c>
      <c r="H207" s="233"/>
      <c r="I207" s="234">
        <f>ROUND(E207*H207,2)</f>
        <v>0</v>
      </c>
      <c r="J207" s="233"/>
      <c r="K207" s="234">
        <f>ROUND(E207*J207,2)</f>
        <v>0</v>
      </c>
      <c r="L207" s="234">
        <v>21</v>
      </c>
      <c r="M207" s="234">
        <f>G207*(1+L207/100)</f>
        <v>0</v>
      </c>
      <c r="N207" s="234">
        <v>0</v>
      </c>
      <c r="O207" s="234">
        <f>ROUND(E207*N207,2)</f>
        <v>0</v>
      </c>
      <c r="P207" s="234">
        <v>0</v>
      </c>
      <c r="Q207" s="234">
        <f>ROUND(E207*P207,2)</f>
        <v>0</v>
      </c>
      <c r="R207" s="234"/>
      <c r="S207" s="234" t="s">
        <v>172</v>
      </c>
      <c r="T207" s="235" t="s">
        <v>173</v>
      </c>
      <c r="U207" s="218">
        <v>0</v>
      </c>
      <c r="V207" s="218">
        <f>ROUND(E207*U207,2)</f>
        <v>0</v>
      </c>
      <c r="W207" s="218"/>
      <c r="X207" s="20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174</v>
      </c>
      <c r="AH207" s="208"/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 outlineLevel="1">
      <c r="A208" s="215"/>
      <c r="B208" s="216"/>
      <c r="C208" s="250"/>
      <c r="D208" s="241"/>
      <c r="E208" s="241"/>
      <c r="F208" s="241"/>
      <c r="G208" s="241"/>
      <c r="H208" s="218"/>
      <c r="I208" s="218"/>
      <c r="J208" s="218"/>
      <c r="K208" s="218"/>
      <c r="L208" s="218"/>
      <c r="M208" s="218"/>
      <c r="N208" s="218"/>
      <c r="O208" s="218"/>
      <c r="P208" s="218"/>
      <c r="Q208" s="218"/>
      <c r="R208" s="218"/>
      <c r="S208" s="218"/>
      <c r="T208" s="218"/>
      <c r="U208" s="218"/>
      <c r="V208" s="218"/>
      <c r="W208" s="218"/>
      <c r="X208" s="208"/>
      <c r="Y208" s="208"/>
      <c r="Z208" s="208"/>
      <c r="AA208" s="208"/>
      <c r="AB208" s="208"/>
      <c r="AC208" s="208"/>
      <c r="AD208" s="208"/>
      <c r="AE208" s="208"/>
      <c r="AF208" s="208"/>
      <c r="AG208" s="208" t="s">
        <v>142</v>
      </c>
      <c r="AH208" s="208"/>
      <c r="AI208" s="208"/>
      <c r="AJ208" s="208"/>
      <c r="AK208" s="208"/>
      <c r="AL208" s="208"/>
      <c r="AM208" s="208"/>
      <c r="AN208" s="208"/>
      <c r="AO208" s="208"/>
      <c r="AP208" s="208"/>
      <c r="AQ208" s="208"/>
      <c r="AR208" s="208"/>
      <c r="AS208" s="208"/>
      <c r="AT208" s="208"/>
      <c r="AU208" s="208"/>
      <c r="AV208" s="208"/>
      <c r="AW208" s="208"/>
      <c r="AX208" s="208"/>
      <c r="AY208" s="208"/>
      <c r="AZ208" s="208"/>
      <c r="BA208" s="208"/>
      <c r="BB208" s="208"/>
      <c r="BC208" s="208"/>
      <c r="BD208" s="208"/>
      <c r="BE208" s="208"/>
      <c r="BF208" s="208"/>
      <c r="BG208" s="208"/>
      <c r="BH208" s="208"/>
    </row>
    <row r="209" spans="1:60" outlineLevel="1">
      <c r="A209" s="229">
        <v>100</v>
      </c>
      <c r="B209" s="230" t="s">
        <v>554</v>
      </c>
      <c r="C209" s="244" t="s">
        <v>591</v>
      </c>
      <c r="D209" s="231" t="s">
        <v>171</v>
      </c>
      <c r="E209" s="232">
        <v>3</v>
      </c>
      <c r="F209" s="233"/>
      <c r="G209" s="234">
        <f>ROUND(E209*F209,2)</f>
        <v>0</v>
      </c>
      <c r="H209" s="233"/>
      <c r="I209" s="234">
        <f>ROUND(E209*H209,2)</f>
        <v>0</v>
      </c>
      <c r="J209" s="233"/>
      <c r="K209" s="234">
        <f>ROUND(E209*J209,2)</f>
        <v>0</v>
      </c>
      <c r="L209" s="234">
        <v>21</v>
      </c>
      <c r="M209" s="234">
        <f>G209*(1+L209/100)</f>
        <v>0</v>
      </c>
      <c r="N209" s="234">
        <v>0</v>
      </c>
      <c r="O209" s="234">
        <f>ROUND(E209*N209,2)</f>
        <v>0</v>
      </c>
      <c r="P209" s="234">
        <v>0</v>
      </c>
      <c r="Q209" s="234">
        <f>ROUND(E209*P209,2)</f>
        <v>0</v>
      </c>
      <c r="R209" s="234"/>
      <c r="S209" s="234" t="s">
        <v>172</v>
      </c>
      <c r="T209" s="235" t="s">
        <v>173</v>
      </c>
      <c r="U209" s="218">
        <v>0</v>
      </c>
      <c r="V209" s="218">
        <f>ROUND(E209*U209,2)</f>
        <v>0</v>
      </c>
      <c r="W209" s="218"/>
      <c r="X209" s="20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340</v>
      </c>
      <c r="AH209" s="208"/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outlineLevel="1">
      <c r="A210" s="215"/>
      <c r="B210" s="216"/>
      <c r="C210" s="250"/>
      <c r="D210" s="241"/>
      <c r="E210" s="241"/>
      <c r="F210" s="241"/>
      <c r="G210" s="241"/>
      <c r="H210" s="218"/>
      <c r="I210" s="218"/>
      <c r="J210" s="218"/>
      <c r="K210" s="218"/>
      <c r="L210" s="218"/>
      <c r="M210" s="218"/>
      <c r="N210" s="218"/>
      <c r="O210" s="218"/>
      <c r="P210" s="218"/>
      <c r="Q210" s="218"/>
      <c r="R210" s="218"/>
      <c r="S210" s="218"/>
      <c r="T210" s="218"/>
      <c r="U210" s="218"/>
      <c r="V210" s="218"/>
      <c r="W210" s="218"/>
      <c r="X210" s="208"/>
      <c r="Y210" s="208"/>
      <c r="Z210" s="208"/>
      <c r="AA210" s="208"/>
      <c r="AB210" s="208"/>
      <c r="AC210" s="208"/>
      <c r="AD210" s="208"/>
      <c r="AE210" s="208"/>
      <c r="AF210" s="208"/>
      <c r="AG210" s="208" t="s">
        <v>142</v>
      </c>
      <c r="AH210" s="208"/>
      <c r="AI210" s="208"/>
      <c r="AJ210" s="208"/>
      <c r="AK210" s="208"/>
      <c r="AL210" s="208"/>
      <c r="AM210" s="208"/>
      <c r="AN210" s="208"/>
      <c r="AO210" s="208"/>
      <c r="AP210" s="208"/>
      <c r="AQ210" s="208"/>
      <c r="AR210" s="208"/>
      <c r="AS210" s="208"/>
      <c r="AT210" s="208"/>
      <c r="AU210" s="208"/>
      <c r="AV210" s="208"/>
      <c r="AW210" s="208"/>
      <c r="AX210" s="208"/>
      <c r="AY210" s="208"/>
      <c r="AZ210" s="208"/>
      <c r="BA210" s="208"/>
      <c r="BB210" s="208"/>
      <c r="BC210" s="208"/>
      <c r="BD210" s="208"/>
      <c r="BE210" s="208"/>
      <c r="BF210" s="208"/>
      <c r="BG210" s="208"/>
      <c r="BH210" s="208"/>
    </row>
    <row r="211" spans="1:60" outlineLevel="1">
      <c r="A211" s="229">
        <v>101</v>
      </c>
      <c r="B211" s="230" t="s">
        <v>592</v>
      </c>
      <c r="C211" s="244" t="s">
        <v>593</v>
      </c>
      <c r="D211" s="231" t="s">
        <v>171</v>
      </c>
      <c r="E211" s="232">
        <v>3</v>
      </c>
      <c r="F211" s="233"/>
      <c r="G211" s="234">
        <f>ROUND(E211*F211,2)</f>
        <v>0</v>
      </c>
      <c r="H211" s="233"/>
      <c r="I211" s="234">
        <f>ROUND(E211*H211,2)</f>
        <v>0</v>
      </c>
      <c r="J211" s="233"/>
      <c r="K211" s="234">
        <f>ROUND(E211*J211,2)</f>
        <v>0</v>
      </c>
      <c r="L211" s="234">
        <v>21</v>
      </c>
      <c r="M211" s="234">
        <f>G211*(1+L211/100)</f>
        <v>0</v>
      </c>
      <c r="N211" s="234">
        <v>0</v>
      </c>
      <c r="O211" s="234">
        <f>ROUND(E211*N211,2)</f>
        <v>0</v>
      </c>
      <c r="P211" s="234">
        <v>0</v>
      </c>
      <c r="Q211" s="234">
        <f>ROUND(E211*P211,2)</f>
        <v>0</v>
      </c>
      <c r="R211" s="234"/>
      <c r="S211" s="234" t="s">
        <v>172</v>
      </c>
      <c r="T211" s="235" t="s">
        <v>173</v>
      </c>
      <c r="U211" s="218">
        <v>0</v>
      </c>
      <c r="V211" s="218">
        <f>ROUND(E211*U211,2)</f>
        <v>0</v>
      </c>
      <c r="W211" s="218"/>
      <c r="X211" s="208"/>
      <c r="Y211" s="208"/>
      <c r="Z211" s="208"/>
      <c r="AA211" s="208"/>
      <c r="AB211" s="208"/>
      <c r="AC211" s="208"/>
      <c r="AD211" s="208"/>
      <c r="AE211" s="208"/>
      <c r="AF211" s="208"/>
      <c r="AG211" s="208" t="s">
        <v>174</v>
      </c>
      <c r="AH211" s="208"/>
      <c r="AI211" s="208"/>
      <c r="AJ211" s="208"/>
      <c r="AK211" s="208"/>
      <c r="AL211" s="208"/>
      <c r="AM211" s="208"/>
      <c r="AN211" s="208"/>
      <c r="AO211" s="208"/>
      <c r="AP211" s="208"/>
      <c r="AQ211" s="208"/>
      <c r="AR211" s="208"/>
      <c r="AS211" s="208"/>
      <c r="AT211" s="208"/>
      <c r="AU211" s="208"/>
      <c r="AV211" s="208"/>
      <c r="AW211" s="208"/>
      <c r="AX211" s="208"/>
      <c r="AY211" s="208"/>
      <c r="AZ211" s="208"/>
      <c r="BA211" s="208"/>
      <c r="BB211" s="208"/>
      <c r="BC211" s="208"/>
      <c r="BD211" s="208"/>
      <c r="BE211" s="208"/>
      <c r="BF211" s="208"/>
      <c r="BG211" s="208"/>
      <c r="BH211" s="208"/>
    </row>
    <row r="212" spans="1:60" outlineLevel="1">
      <c r="A212" s="215"/>
      <c r="B212" s="216"/>
      <c r="C212" s="250"/>
      <c r="D212" s="241"/>
      <c r="E212" s="241"/>
      <c r="F212" s="241"/>
      <c r="G212" s="241"/>
      <c r="H212" s="218"/>
      <c r="I212" s="218"/>
      <c r="J212" s="218"/>
      <c r="K212" s="218"/>
      <c r="L212" s="218"/>
      <c r="M212" s="218"/>
      <c r="N212" s="218"/>
      <c r="O212" s="218"/>
      <c r="P212" s="218"/>
      <c r="Q212" s="218"/>
      <c r="R212" s="218"/>
      <c r="S212" s="218"/>
      <c r="T212" s="218"/>
      <c r="U212" s="218"/>
      <c r="V212" s="218"/>
      <c r="W212" s="218"/>
      <c r="X212" s="208"/>
      <c r="Y212" s="208"/>
      <c r="Z212" s="208"/>
      <c r="AA212" s="208"/>
      <c r="AB212" s="208"/>
      <c r="AC212" s="208"/>
      <c r="AD212" s="208"/>
      <c r="AE212" s="208"/>
      <c r="AF212" s="208"/>
      <c r="AG212" s="208" t="s">
        <v>142</v>
      </c>
      <c r="AH212" s="208"/>
      <c r="AI212" s="208"/>
      <c r="AJ212" s="208"/>
      <c r="AK212" s="208"/>
      <c r="AL212" s="208"/>
      <c r="AM212" s="208"/>
      <c r="AN212" s="208"/>
      <c r="AO212" s="208"/>
      <c r="AP212" s="208"/>
      <c r="AQ212" s="208"/>
      <c r="AR212" s="208"/>
      <c r="AS212" s="208"/>
      <c r="AT212" s="208"/>
      <c r="AU212" s="208"/>
      <c r="AV212" s="208"/>
      <c r="AW212" s="208"/>
      <c r="AX212" s="208"/>
      <c r="AY212" s="208"/>
      <c r="AZ212" s="208"/>
      <c r="BA212" s="208"/>
      <c r="BB212" s="208"/>
      <c r="BC212" s="208"/>
      <c r="BD212" s="208"/>
      <c r="BE212" s="208"/>
      <c r="BF212" s="208"/>
      <c r="BG212" s="208"/>
      <c r="BH212" s="208"/>
    </row>
    <row r="213" spans="1:60" outlineLevel="1">
      <c r="A213" s="229">
        <v>102</v>
      </c>
      <c r="B213" s="230" t="s">
        <v>594</v>
      </c>
      <c r="C213" s="244" t="s">
        <v>595</v>
      </c>
      <c r="D213" s="231" t="s">
        <v>171</v>
      </c>
      <c r="E213" s="232">
        <v>6</v>
      </c>
      <c r="F213" s="233"/>
      <c r="G213" s="234">
        <f>ROUND(E213*F213,2)</f>
        <v>0</v>
      </c>
      <c r="H213" s="233"/>
      <c r="I213" s="234">
        <f>ROUND(E213*H213,2)</f>
        <v>0</v>
      </c>
      <c r="J213" s="233"/>
      <c r="K213" s="234">
        <f>ROUND(E213*J213,2)</f>
        <v>0</v>
      </c>
      <c r="L213" s="234">
        <v>21</v>
      </c>
      <c r="M213" s="234">
        <f>G213*(1+L213/100)</f>
        <v>0</v>
      </c>
      <c r="N213" s="234">
        <v>0</v>
      </c>
      <c r="O213" s="234">
        <f>ROUND(E213*N213,2)</f>
        <v>0</v>
      </c>
      <c r="P213" s="234">
        <v>0</v>
      </c>
      <c r="Q213" s="234">
        <f>ROUND(E213*P213,2)</f>
        <v>0</v>
      </c>
      <c r="R213" s="234"/>
      <c r="S213" s="234" t="s">
        <v>172</v>
      </c>
      <c r="T213" s="235" t="s">
        <v>173</v>
      </c>
      <c r="U213" s="218">
        <v>0</v>
      </c>
      <c r="V213" s="218">
        <f>ROUND(E213*U213,2)</f>
        <v>0</v>
      </c>
      <c r="W213" s="218"/>
      <c r="X213" s="208"/>
      <c r="Y213" s="208"/>
      <c r="Z213" s="208"/>
      <c r="AA213" s="208"/>
      <c r="AB213" s="208"/>
      <c r="AC213" s="208"/>
      <c r="AD213" s="208"/>
      <c r="AE213" s="208"/>
      <c r="AF213" s="208"/>
      <c r="AG213" s="208" t="s">
        <v>174</v>
      </c>
      <c r="AH213" s="208"/>
      <c r="AI213" s="208"/>
      <c r="AJ213" s="208"/>
      <c r="AK213" s="208"/>
      <c r="AL213" s="208"/>
      <c r="AM213" s="208"/>
      <c r="AN213" s="208"/>
      <c r="AO213" s="208"/>
      <c r="AP213" s="208"/>
      <c r="AQ213" s="208"/>
      <c r="AR213" s="208"/>
      <c r="AS213" s="208"/>
      <c r="AT213" s="208"/>
      <c r="AU213" s="208"/>
      <c r="AV213" s="208"/>
      <c r="AW213" s="208"/>
      <c r="AX213" s="208"/>
      <c r="AY213" s="208"/>
      <c r="AZ213" s="208"/>
      <c r="BA213" s="208"/>
      <c r="BB213" s="208"/>
      <c r="BC213" s="208"/>
      <c r="BD213" s="208"/>
      <c r="BE213" s="208"/>
      <c r="BF213" s="208"/>
      <c r="BG213" s="208"/>
      <c r="BH213" s="208"/>
    </row>
    <row r="214" spans="1:60" outlineLevel="1">
      <c r="A214" s="215"/>
      <c r="B214" s="216"/>
      <c r="C214" s="250"/>
      <c r="D214" s="241"/>
      <c r="E214" s="241"/>
      <c r="F214" s="241"/>
      <c r="G214" s="241"/>
      <c r="H214" s="218"/>
      <c r="I214" s="218"/>
      <c r="J214" s="218"/>
      <c r="K214" s="218"/>
      <c r="L214" s="218"/>
      <c r="M214" s="218"/>
      <c r="N214" s="218"/>
      <c r="O214" s="218"/>
      <c r="P214" s="218"/>
      <c r="Q214" s="218"/>
      <c r="R214" s="218"/>
      <c r="S214" s="218"/>
      <c r="T214" s="218"/>
      <c r="U214" s="218"/>
      <c r="V214" s="218"/>
      <c r="W214" s="218"/>
      <c r="X214" s="208"/>
      <c r="Y214" s="208"/>
      <c r="Z214" s="208"/>
      <c r="AA214" s="208"/>
      <c r="AB214" s="208"/>
      <c r="AC214" s="208"/>
      <c r="AD214" s="208"/>
      <c r="AE214" s="208"/>
      <c r="AF214" s="208"/>
      <c r="AG214" s="208" t="s">
        <v>142</v>
      </c>
      <c r="AH214" s="208"/>
      <c r="AI214" s="208"/>
      <c r="AJ214" s="208"/>
      <c r="AK214" s="208"/>
      <c r="AL214" s="208"/>
      <c r="AM214" s="208"/>
      <c r="AN214" s="208"/>
      <c r="AO214" s="208"/>
      <c r="AP214" s="208"/>
      <c r="AQ214" s="208"/>
      <c r="AR214" s="208"/>
      <c r="AS214" s="208"/>
      <c r="AT214" s="208"/>
      <c r="AU214" s="208"/>
      <c r="AV214" s="208"/>
      <c r="AW214" s="208"/>
      <c r="AX214" s="208"/>
      <c r="AY214" s="208"/>
      <c r="AZ214" s="208"/>
      <c r="BA214" s="208"/>
      <c r="BB214" s="208"/>
      <c r="BC214" s="208"/>
      <c r="BD214" s="208"/>
      <c r="BE214" s="208"/>
      <c r="BF214" s="208"/>
      <c r="BG214" s="208"/>
      <c r="BH214" s="208"/>
    </row>
    <row r="215" spans="1:60" outlineLevel="1">
      <c r="A215" s="229">
        <v>103</v>
      </c>
      <c r="B215" s="230" t="s">
        <v>560</v>
      </c>
      <c r="C215" s="244" t="s">
        <v>596</v>
      </c>
      <c r="D215" s="231" t="s">
        <v>251</v>
      </c>
      <c r="E215" s="232">
        <v>24</v>
      </c>
      <c r="F215" s="233"/>
      <c r="G215" s="234">
        <f>ROUND(E215*F215,2)</f>
        <v>0</v>
      </c>
      <c r="H215" s="233"/>
      <c r="I215" s="234">
        <f>ROUND(E215*H215,2)</f>
        <v>0</v>
      </c>
      <c r="J215" s="233"/>
      <c r="K215" s="234">
        <f>ROUND(E215*J215,2)</f>
        <v>0</v>
      </c>
      <c r="L215" s="234">
        <v>21</v>
      </c>
      <c r="M215" s="234">
        <f>G215*(1+L215/100)</f>
        <v>0</v>
      </c>
      <c r="N215" s="234">
        <v>0</v>
      </c>
      <c r="O215" s="234">
        <f>ROUND(E215*N215,2)</f>
        <v>0</v>
      </c>
      <c r="P215" s="234">
        <v>0</v>
      </c>
      <c r="Q215" s="234">
        <f>ROUND(E215*P215,2)</f>
        <v>0</v>
      </c>
      <c r="R215" s="234"/>
      <c r="S215" s="234" t="s">
        <v>172</v>
      </c>
      <c r="T215" s="235" t="s">
        <v>173</v>
      </c>
      <c r="U215" s="218">
        <v>0</v>
      </c>
      <c r="V215" s="218">
        <f>ROUND(E215*U215,2)</f>
        <v>0</v>
      </c>
      <c r="W215" s="218"/>
      <c r="X215" s="208"/>
      <c r="Y215" s="208"/>
      <c r="Z215" s="208"/>
      <c r="AA215" s="208"/>
      <c r="AB215" s="208"/>
      <c r="AC215" s="208"/>
      <c r="AD215" s="208"/>
      <c r="AE215" s="208"/>
      <c r="AF215" s="208"/>
      <c r="AG215" s="208" t="s">
        <v>340</v>
      </c>
      <c r="AH215" s="208"/>
      <c r="AI215" s="208"/>
      <c r="AJ215" s="208"/>
      <c r="AK215" s="208"/>
      <c r="AL215" s="208"/>
      <c r="AM215" s="208"/>
      <c r="AN215" s="208"/>
      <c r="AO215" s="208"/>
      <c r="AP215" s="208"/>
      <c r="AQ215" s="208"/>
      <c r="AR215" s="208"/>
      <c r="AS215" s="208"/>
      <c r="AT215" s="208"/>
      <c r="AU215" s="208"/>
      <c r="AV215" s="208"/>
      <c r="AW215" s="208"/>
      <c r="AX215" s="208"/>
      <c r="AY215" s="208"/>
      <c r="AZ215" s="208"/>
      <c r="BA215" s="208"/>
      <c r="BB215" s="208"/>
      <c r="BC215" s="208"/>
      <c r="BD215" s="208"/>
      <c r="BE215" s="208"/>
      <c r="BF215" s="208"/>
      <c r="BG215" s="208"/>
      <c r="BH215" s="208"/>
    </row>
    <row r="216" spans="1:60" outlineLevel="1">
      <c r="A216" s="215"/>
      <c r="B216" s="216"/>
      <c r="C216" s="250"/>
      <c r="D216" s="241"/>
      <c r="E216" s="241"/>
      <c r="F216" s="241"/>
      <c r="G216" s="241"/>
      <c r="H216" s="218"/>
      <c r="I216" s="218"/>
      <c r="J216" s="218"/>
      <c r="K216" s="218"/>
      <c r="L216" s="218"/>
      <c r="M216" s="218"/>
      <c r="N216" s="218"/>
      <c r="O216" s="218"/>
      <c r="P216" s="218"/>
      <c r="Q216" s="218"/>
      <c r="R216" s="218"/>
      <c r="S216" s="218"/>
      <c r="T216" s="218"/>
      <c r="U216" s="218"/>
      <c r="V216" s="218"/>
      <c r="W216" s="218"/>
      <c r="X216" s="208"/>
      <c r="Y216" s="208"/>
      <c r="Z216" s="208"/>
      <c r="AA216" s="208"/>
      <c r="AB216" s="208"/>
      <c r="AC216" s="208"/>
      <c r="AD216" s="208"/>
      <c r="AE216" s="208"/>
      <c r="AF216" s="208"/>
      <c r="AG216" s="208" t="s">
        <v>142</v>
      </c>
      <c r="AH216" s="208"/>
      <c r="AI216" s="208"/>
      <c r="AJ216" s="208"/>
      <c r="AK216" s="208"/>
      <c r="AL216" s="208"/>
      <c r="AM216" s="208"/>
      <c r="AN216" s="208"/>
      <c r="AO216" s="208"/>
      <c r="AP216" s="208"/>
      <c r="AQ216" s="208"/>
      <c r="AR216" s="208"/>
      <c r="AS216" s="208"/>
      <c r="AT216" s="208"/>
      <c r="AU216" s="208"/>
      <c r="AV216" s="208"/>
      <c r="AW216" s="208"/>
      <c r="AX216" s="208"/>
      <c r="AY216" s="208"/>
      <c r="AZ216" s="208"/>
      <c r="BA216" s="208"/>
      <c r="BB216" s="208"/>
      <c r="BC216" s="208"/>
      <c r="BD216" s="208"/>
      <c r="BE216" s="208"/>
      <c r="BF216" s="208"/>
      <c r="BG216" s="208"/>
      <c r="BH216" s="208"/>
    </row>
    <row r="217" spans="1:60" outlineLevel="1">
      <c r="A217" s="229">
        <v>104</v>
      </c>
      <c r="B217" s="230" t="s">
        <v>597</v>
      </c>
      <c r="C217" s="244" t="s">
        <v>598</v>
      </c>
      <c r="D217" s="231" t="s">
        <v>251</v>
      </c>
      <c r="E217" s="232">
        <v>24</v>
      </c>
      <c r="F217" s="233"/>
      <c r="G217" s="234">
        <f>ROUND(E217*F217,2)</f>
        <v>0</v>
      </c>
      <c r="H217" s="233"/>
      <c r="I217" s="234">
        <f>ROUND(E217*H217,2)</f>
        <v>0</v>
      </c>
      <c r="J217" s="233"/>
      <c r="K217" s="234">
        <f>ROUND(E217*J217,2)</f>
        <v>0</v>
      </c>
      <c r="L217" s="234">
        <v>21</v>
      </c>
      <c r="M217" s="234">
        <f>G217*(1+L217/100)</f>
        <v>0</v>
      </c>
      <c r="N217" s="234">
        <v>0</v>
      </c>
      <c r="O217" s="234">
        <f>ROUND(E217*N217,2)</f>
        <v>0</v>
      </c>
      <c r="P217" s="234">
        <v>0</v>
      </c>
      <c r="Q217" s="234">
        <f>ROUND(E217*P217,2)</f>
        <v>0</v>
      </c>
      <c r="R217" s="234"/>
      <c r="S217" s="234" t="s">
        <v>172</v>
      </c>
      <c r="T217" s="235" t="s">
        <v>173</v>
      </c>
      <c r="U217" s="218">
        <v>0</v>
      </c>
      <c r="V217" s="218">
        <f>ROUND(E217*U217,2)</f>
        <v>0</v>
      </c>
      <c r="W217" s="218"/>
      <c r="X217" s="208"/>
      <c r="Y217" s="208"/>
      <c r="Z217" s="208"/>
      <c r="AA217" s="208"/>
      <c r="AB217" s="208"/>
      <c r="AC217" s="208"/>
      <c r="AD217" s="208"/>
      <c r="AE217" s="208"/>
      <c r="AF217" s="208"/>
      <c r="AG217" s="208" t="s">
        <v>174</v>
      </c>
      <c r="AH217" s="208"/>
      <c r="AI217" s="208"/>
      <c r="AJ217" s="208"/>
      <c r="AK217" s="208"/>
      <c r="AL217" s="208"/>
      <c r="AM217" s="208"/>
      <c r="AN217" s="208"/>
      <c r="AO217" s="208"/>
      <c r="AP217" s="208"/>
      <c r="AQ217" s="208"/>
      <c r="AR217" s="208"/>
      <c r="AS217" s="208"/>
      <c r="AT217" s="208"/>
      <c r="AU217" s="208"/>
      <c r="AV217" s="208"/>
      <c r="AW217" s="208"/>
      <c r="AX217" s="208"/>
      <c r="AY217" s="208"/>
      <c r="AZ217" s="208"/>
      <c r="BA217" s="208"/>
      <c r="BB217" s="208"/>
      <c r="BC217" s="208"/>
      <c r="BD217" s="208"/>
      <c r="BE217" s="208"/>
      <c r="BF217" s="208"/>
      <c r="BG217" s="208"/>
      <c r="BH217" s="208"/>
    </row>
    <row r="218" spans="1:60" outlineLevel="1">
      <c r="A218" s="215"/>
      <c r="B218" s="216"/>
      <c r="C218" s="250"/>
      <c r="D218" s="241"/>
      <c r="E218" s="241"/>
      <c r="F218" s="241"/>
      <c r="G218" s="241"/>
      <c r="H218" s="218"/>
      <c r="I218" s="218"/>
      <c r="J218" s="218"/>
      <c r="K218" s="218"/>
      <c r="L218" s="218"/>
      <c r="M218" s="218"/>
      <c r="N218" s="218"/>
      <c r="O218" s="218"/>
      <c r="P218" s="218"/>
      <c r="Q218" s="218"/>
      <c r="R218" s="218"/>
      <c r="S218" s="218"/>
      <c r="T218" s="218"/>
      <c r="U218" s="218"/>
      <c r="V218" s="218"/>
      <c r="W218" s="218"/>
      <c r="X218" s="208"/>
      <c r="Y218" s="208"/>
      <c r="Z218" s="208"/>
      <c r="AA218" s="208"/>
      <c r="AB218" s="208"/>
      <c r="AC218" s="208"/>
      <c r="AD218" s="208"/>
      <c r="AE218" s="208"/>
      <c r="AF218" s="208"/>
      <c r="AG218" s="208" t="s">
        <v>142</v>
      </c>
      <c r="AH218" s="208"/>
      <c r="AI218" s="208"/>
      <c r="AJ218" s="208"/>
      <c r="AK218" s="208"/>
      <c r="AL218" s="208"/>
      <c r="AM218" s="208"/>
      <c r="AN218" s="208"/>
      <c r="AO218" s="208"/>
      <c r="AP218" s="208"/>
      <c r="AQ218" s="208"/>
      <c r="AR218" s="208"/>
      <c r="AS218" s="208"/>
      <c r="AT218" s="208"/>
      <c r="AU218" s="208"/>
      <c r="AV218" s="208"/>
      <c r="AW218" s="208"/>
      <c r="AX218" s="208"/>
      <c r="AY218" s="208"/>
      <c r="AZ218" s="208"/>
      <c r="BA218" s="208"/>
      <c r="BB218" s="208"/>
      <c r="BC218" s="208"/>
      <c r="BD218" s="208"/>
      <c r="BE218" s="208"/>
      <c r="BF218" s="208"/>
      <c r="BG218" s="208"/>
      <c r="BH218" s="208"/>
    </row>
    <row r="219" spans="1:60" outlineLevel="1">
      <c r="A219" s="229">
        <v>105</v>
      </c>
      <c r="B219" s="230" t="s">
        <v>599</v>
      </c>
      <c r="C219" s="244" t="s">
        <v>600</v>
      </c>
      <c r="D219" s="231"/>
      <c r="E219" s="232">
        <v>0</v>
      </c>
      <c r="F219" s="233"/>
      <c r="G219" s="234">
        <f>ROUND(E219*F219,2)</f>
        <v>0</v>
      </c>
      <c r="H219" s="233"/>
      <c r="I219" s="234">
        <f>ROUND(E219*H219,2)</f>
        <v>0</v>
      </c>
      <c r="J219" s="233"/>
      <c r="K219" s="234">
        <f>ROUND(E219*J219,2)</f>
        <v>0</v>
      </c>
      <c r="L219" s="234">
        <v>21</v>
      </c>
      <c r="M219" s="234">
        <f>G219*(1+L219/100)</f>
        <v>0</v>
      </c>
      <c r="N219" s="234">
        <v>0</v>
      </c>
      <c r="O219" s="234">
        <f>ROUND(E219*N219,2)</f>
        <v>0</v>
      </c>
      <c r="P219" s="234">
        <v>0</v>
      </c>
      <c r="Q219" s="234">
        <f>ROUND(E219*P219,2)</f>
        <v>0</v>
      </c>
      <c r="R219" s="234"/>
      <c r="S219" s="234" t="s">
        <v>172</v>
      </c>
      <c r="T219" s="235" t="s">
        <v>173</v>
      </c>
      <c r="U219" s="218">
        <v>0</v>
      </c>
      <c r="V219" s="218">
        <f>ROUND(E219*U219,2)</f>
        <v>0</v>
      </c>
      <c r="W219" s="218"/>
      <c r="X219" s="208"/>
      <c r="Y219" s="208"/>
      <c r="Z219" s="208"/>
      <c r="AA219" s="208"/>
      <c r="AB219" s="208"/>
      <c r="AC219" s="208"/>
      <c r="AD219" s="208"/>
      <c r="AE219" s="208"/>
      <c r="AF219" s="208"/>
      <c r="AG219" s="208" t="s">
        <v>174</v>
      </c>
      <c r="AH219" s="208"/>
      <c r="AI219" s="208"/>
      <c r="AJ219" s="208"/>
      <c r="AK219" s="208"/>
      <c r="AL219" s="208"/>
      <c r="AM219" s="208"/>
      <c r="AN219" s="208"/>
      <c r="AO219" s="208"/>
      <c r="AP219" s="208"/>
      <c r="AQ219" s="208"/>
      <c r="AR219" s="208"/>
      <c r="AS219" s="208"/>
      <c r="AT219" s="208"/>
      <c r="AU219" s="208"/>
      <c r="AV219" s="208"/>
      <c r="AW219" s="208"/>
      <c r="AX219" s="208"/>
      <c r="AY219" s="208"/>
      <c r="AZ219" s="208"/>
      <c r="BA219" s="208"/>
      <c r="BB219" s="208"/>
      <c r="BC219" s="208"/>
      <c r="BD219" s="208"/>
      <c r="BE219" s="208"/>
      <c r="BF219" s="208"/>
      <c r="BG219" s="208"/>
      <c r="BH219" s="208"/>
    </row>
    <row r="220" spans="1:60" outlineLevel="1">
      <c r="A220" s="215"/>
      <c r="B220" s="216"/>
      <c r="C220" s="250"/>
      <c r="D220" s="241"/>
      <c r="E220" s="241"/>
      <c r="F220" s="241"/>
      <c r="G220" s="241"/>
      <c r="H220" s="218"/>
      <c r="I220" s="218"/>
      <c r="J220" s="218"/>
      <c r="K220" s="218"/>
      <c r="L220" s="218"/>
      <c r="M220" s="218"/>
      <c r="N220" s="218"/>
      <c r="O220" s="218"/>
      <c r="P220" s="218"/>
      <c r="Q220" s="218"/>
      <c r="R220" s="218"/>
      <c r="S220" s="218"/>
      <c r="T220" s="218"/>
      <c r="U220" s="218"/>
      <c r="V220" s="218"/>
      <c r="W220" s="218"/>
      <c r="X220" s="208"/>
      <c r="Y220" s="208"/>
      <c r="Z220" s="208"/>
      <c r="AA220" s="208"/>
      <c r="AB220" s="208"/>
      <c r="AC220" s="208"/>
      <c r="AD220" s="208"/>
      <c r="AE220" s="208"/>
      <c r="AF220" s="208"/>
      <c r="AG220" s="208" t="s">
        <v>142</v>
      </c>
      <c r="AH220" s="208"/>
      <c r="AI220" s="208"/>
      <c r="AJ220" s="208"/>
      <c r="AK220" s="208"/>
      <c r="AL220" s="208"/>
      <c r="AM220" s="208"/>
      <c r="AN220" s="208"/>
      <c r="AO220" s="208"/>
      <c r="AP220" s="208"/>
      <c r="AQ220" s="208"/>
      <c r="AR220" s="208"/>
      <c r="AS220" s="208"/>
      <c r="AT220" s="208"/>
      <c r="AU220" s="208"/>
      <c r="AV220" s="208"/>
      <c r="AW220" s="208"/>
      <c r="AX220" s="208"/>
      <c r="AY220" s="208"/>
      <c r="AZ220" s="208"/>
      <c r="BA220" s="208"/>
      <c r="BB220" s="208"/>
      <c r="BC220" s="208"/>
      <c r="BD220" s="208"/>
      <c r="BE220" s="208"/>
      <c r="BF220" s="208"/>
      <c r="BG220" s="208"/>
      <c r="BH220" s="208"/>
    </row>
    <row r="221" spans="1:60" outlineLevel="1">
      <c r="A221" s="229">
        <v>106</v>
      </c>
      <c r="B221" s="230" t="s">
        <v>563</v>
      </c>
      <c r="C221" s="244" t="s">
        <v>601</v>
      </c>
      <c r="D221" s="231" t="s">
        <v>602</v>
      </c>
      <c r="E221" s="232">
        <v>44</v>
      </c>
      <c r="F221" s="233"/>
      <c r="G221" s="234">
        <f>ROUND(E221*F221,2)</f>
        <v>0</v>
      </c>
      <c r="H221" s="233"/>
      <c r="I221" s="234">
        <f>ROUND(E221*H221,2)</f>
        <v>0</v>
      </c>
      <c r="J221" s="233"/>
      <c r="K221" s="234">
        <f>ROUND(E221*J221,2)</f>
        <v>0</v>
      </c>
      <c r="L221" s="234">
        <v>21</v>
      </c>
      <c r="M221" s="234">
        <f>G221*(1+L221/100)</f>
        <v>0</v>
      </c>
      <c r="N221" s="234">
        <v>0</v>
      </c>
      <c r="O221" s="234">
        <f>ROUND(E221*N221,2)</f>
        <v>0</v>
      </c>
      <c r="P221" s="234">
        <v>0</v>
      </c>
      <c r="Q221" s="234">
        <f>ROUND(E221*P221,2)</f>
        <v>0</v>
      </c>
      <c r="R221" s="234"/>
      <c r="S221" s="234" t="s">
        <v>172</v>
      </c>
      <c r="T221" s="235" t="s">
        <v>173</v>
      </c>
      <c r="U221" s="218">
        <v>0</v>
      </c>
      <c r="V221" s="218">
        <f>ROUND(E221*U221,2)</f>
        <v>0</v>
      </c>
      <c r="W221" s="218"/>
      <c r="X221" s="208"/>
      <c r="Y221" s="208"/>
      <c r="Z221" s="208"/>
      <c r="AA221" s="208"/>
      <c r="AB221" s="208"/>
      <c r="AC221" s="208"/>
      <c r="AD221" s="208"/>
      <c r="AE221" s="208"/>
      <c r="AF221" s="208"/>
      <c r="AG221" s="208" t="s">
        <v>340</v>
      </c>
      <c r="AH221" s="208"/>
      <c r="AI221" s="208"/>
      <c r="AJ221" s="208"/>
      <c r="AK221" s="208"/>
      <c r="AL221" s="208"/>
      <c r="AM221" s="208"/>
      <c r="AN221" s="208"/>
      <c r="AO221" s="208"/>
      <c r="AP221" s="208"/>
      <c r="AQ221" s="208"/>
      <c r="AR221" s="208"/>
      <c r="AS221" s="208"/>
      <c r="AT221" s="208"/>
      <c r="AU221" s="208"/>
      <c r="AV221" s="208"/>
      <c r="AW221" s="208"/>
      <c r="AX221" s="208"/>
      <c r="AY221" s="208"/>
      <c r="AZ221" s="208"/>
      <c r="BA221" s="208"/>
      <c r="BB221" s="208"/>
      <c r="BC221" s="208"/>
      <c r="BD221" s="208"/>
      <c r="BE221" s="208"/>
      <c r="BF221" s="208"/>
      <c r="BG221" s="208"/>
      <c r="BH221" s="208"/>
    </row>
    <row r="222" spans="1:60" outlineLevel="1">
      <c r="A222" s="215"/>
      <c r="B222" s="216"/>
      <c r="C222" s="250"/>
      <c r="D222" s="241"/>
      <c r="E222" s="241"/>
      <c r="F222" s="241"/>
      <c r="G222" s="241"/>
      <c r="H222" s="218"/>
      <c r="I222" s="218"/>
      <c r="J222" s="218"/>
      <c r="K222" s="218"/>
      <c r="L222" s="218"/>
      <c r="M222" s="218"/>
      <c r="N222" s="218"/>
      <c r="O222" s="218"/>
      <c r="P222" s="218"/>
      <c r="Q222" s="218"/>
      <c r="R222" s="218"/>
      <c r="S222" s="218"/>
      <c r="T222" s="218"/>
      <c r="U222" s="218"/>
      <c r="V222" s="218"/>
      <c r="W222" s="218"/>
      <c r="X222" s="208"/>
      <c r="Y222" s="208"/>
      <c r="Z222" s="208"/>
      <c r="AA222" s="208"/>
      <c r="AB222" s="208"/>
      <c r="AC222" s="208"/>
      <c r="AD222" s="208"/>
      <c r="AE222" s="208"/>
      <c r="AF222" s="208"/>
      <c r="AG222" s="208" t="s">
        <v>142</v>
      </c>
      <c r="AH222" s="208"/>
      <c r="AI222" s="208"/>
      <c r="AJ222" s="208"/>
      <c r="AK222" s="208"/>
      <c r="AL222" s="208"/>
      <c r="AM222" s="208"/>
      <c r="AN222" s="208"/>
      <c r="AO222" s="208"/>
      <c r="AP222" s="208"/>
      <c r="AQ222" s="208"/>
      <c r="AR222" s="208"/>
      <c r="AS222" s="208"/>
      <c r="AT222" s="208"/>
      <c r="AU222" s="208"/>
      <c r="AV222" s="208"/>
      <c r="AW222" s="208"/>
      <c r="AX222" s="208"/>
      <c r="AY222" s="208"/>
      <c r="AZ222" s="208"/>
      <c r="BA222" s="208"/>
      <c r="BB222" s="208"/>
      <c r="BC222" s="208"/>
      <c r="BD222" s="208"/>
      <c r="BE222" s="208"/>
      <c r="BF222" s="208"/>
      <c r="BG222" s="208"/>
      <c r="BH222" s="208"/>
    </row>
    <row r="223" spans="1:60" outlineLevel="1">
      <c r="A223" s="229">
        <v>107</v>
      </c>
      <c r="B223" s="230" t="s">
        <v>603</v>
      </c>
      <c r="C223" s="244" t="s">
        <v>604</v>
      </c>
      <c r="D223" s="231" t="s">
        <v>602</v>
      </c>
      <c r="E223" s="232">
        <v>16</v>
      </c>
      <c r="F223" s="233"/>
      <c r="G223" s="234">
        <f>ROUND(E223*F223,2)</f>
        <v>0</v>
      </c>
      <c r="H223" s="233"/>
      <c r="I223" s="234">
        <f>ROUND(E223*H223,2)</f>
        <v>0</v>
      </c>
      <c r="J223" s="233"/>
      <c r="K223" s="234">
        <f>ROUND(E223*J223,2)</f>
        <v>0</v>
      </c>
      <c r="L223" s="234">
        <v>21</v>
      </c>
      <c r="M223" s="234">
        <f>G223*(1+L223/100)</f>
        <v>0</v>
      </c>
      <c r="N223" s="234">
        <v>0</v>
      </c>
      <c r="O223" s="234">
        <f>ROUND(E223*N223,2)</f>
        <v>0</v>
      </c>
      <c r="P223" s="234">
        <v>0</v>
      </c>
      <c r="Q223" s="234">
        <f>ROUND(E223*P223,2)</f>
        <v>0</v>
      </c>
      <c r="R223" s="234"/>
      <c r="S223" s="234" t="s">
        <v>172</v>
      </c>
      <c r="T223" s="235" t="s">
        <v>173</v>
      </c>
      <c r="U223" s="218">
        <v>0</v>
      </c>
      <c r="V223" s="218">
        <f>ROUND(E223*U223,2)</f>
        <v>0</v>
      </c>
      <c r="W223" s="218"/>
      <c r="X223" s="208"/>
      <c r="Y223" s="208"/>
      <c r="Z223" s="208"/>
      <c r="AA223" s="208"/>
      <c r="AB223" s="208"/>
      <c r="AC223" s="208"/>
      <c r="AD223" s="208"/>
      <c r="AE223" s="208"/>
      <c r="AF223" s="208"/>
      <c r="AG223" s="208" t="s">
        <v>340</v>
      </c>
      <c r="AH223" s="208"/>
      <c r="AI223" s="208"/>
      <c r="AJ223" s="208"/>
      <c r="AK223" s="208"/>
      <c r="AL223" s="208"/>
      <c r="AM223" s="208"/>
      <c r="AN223" s="208"/>
      <c r="AO223" s="208"/>
      <c r="AP223" s="208"/>
      <c r="AQ223" s="208"/>
      <c r="AR223" s="208"/>
      <c r="AS223" s="208"/>
      <c r="AT223" s="208"/>
      <c r="AU223" s="208"/>
      <c r="AV223" s="208"/>
      <c r="AW223" s="208"/>
      <c r="AX223" s="208"/>
      <c r="AY223" s="208"/>
      <c r="AZ223" s="208"/>
      <c r="BA223" s="208"/>
      <c r="BB223" s="208"/>
      <c r="BC223" s="208"/>
      <c r="BD223" s="208"/>
      <c r="BE223" s="208"/>
      <c r="BF223" s="208"/>
      <c r="BG223" s="208"/>
      <c r="BH223" s="208"/>
    </row>
    <row r="224" spans="1:60" outlineLevel="1">
      <c r="A224" s="215"/>
      <c r="B224" s="216"/>
      <c r="C224" s="250"/>
      <c r="D224" s="241"/>
      <c r="E224" s="241"/>
      <c r="F224" s="241"/>
      <c r="G224" s="241"/>
      <c r="H224" s="218"/>
      <c r="I224" s="218"/>
      <c r="J224" s="218"/>
      <c r="K224" s="218"/>
      <c r="L224" s="218"/>
      <c r="M224" s="218"/>
      <c r="N224" s="218"/>
      <c r="O224" s="218"/>
      <c r="P224" s="218"/>
      <c r="Q224" s="218"/>
      <c r="R224" s="218"/>
      <c r="S224" s="218"/>
      <c r="T224" s="218"/>
      <c r="U224" s="218"/>
      <c r="V224" s="218"/>
      <c r="W224" s="218"/>
      <c r="X224" s="208"/>
      <c r="Y224" s="208"/>
      <c r="Z224" s="208"/>
      <c r="AA224" s="208"/>
      <c r="AB224" s="208"/>
      <c r="AC224" s="208"/>
      <c r="AD224" s="208"/>
      <c r="AE224" s="208"/>
      <c r="AF224" s="208"/>
      <c r="AG224" s="208" t="s">
        <v>142</v>
      </c>
      <c r="AH224" s="208"/>
      <c r="AI224" s="208"/>
      <c r="AJ224" s="208"/>
      <c r="AK224" s="208"/>
      <c r="AL224" s="208"/>
      <c r="AM224" s="208"/>
      <c r="AN224" s="208"/>
      <c r="AO224" s="208"/>
      <c r="AP224" s="208"/>
      <c r="AQ224" s="208"/>
      <c r="AR224" s="208"/>
      <c r="AS224" s="208"/>
      <c r="AT224" s="208"/>
      <c r="AU224" s="208"/>
      <c r="AV224" s="208"/>
      <c r="AW224" s="208"/>
      <c r="AX224" s="208"/>
      <c r="AY224" s="208"/>
      <c r="AZ224" s="208"/>
      <c r="BA224" s="208"/>
      <c r="BB224" s="208"/>
      <c r="BC224" s="208"/>
      <c r="BD224" s="208"/>
      <c r="BE224" s="208"/>
      <c r="BF224" s="208"/>
      <c r="BG224" s="208"/>
      <c r="BH224" s="208"/>
    </row>
    <row r="225" spans="1:60" outlineLevel="1">
      <c r="A225" s="229">
        <v>108</v>
      </c>
      <c r="B225" s="230" t="s">
        <v>605</v>
      </c>
      <c r="C225" s="244" t="s">
        <v>606</v>
      </c>
      <c r="D225" s="231"/>
      <c r="E225" s="232">
        <v>0</v>
      </c>
      <c r="F225" s="233"/>
      <c r="G225" s="234">
        <f>ROUND(E225*F225,2)</f>
        <v>0</v>
      </c>
      <c r="H225" s="233"/>
      <c r="I225" s="234">
        <f>ROUND(E225*H225,2)</f>
        <v>0</v>
      </c>
      <c r="J225" s="233"/>
      <c r="K225" s="234">
        <f>ROUND(E225*J225,2)</f>
        <v>0</v>
      </c>
      <c r="L225" s="234">
        <v>21</v>
      </c>
      <c r="M225" s="234">
        <f>G225*(1+L225/100)</f>
        <v>0</v>
      </c>
      <c r="N225" s="234">
        <v>0</v>
      </c>
      <c r="O225" s="234">
        <f>ROUND(E225*N225,2)</f>
        <v>0</v>
      </c>
      <c r="P225" s="234">
        <v>0</v>
      </c>
      <c r="Q225" s="234">
        <f>ROUND(E225*P225,2)</f>
        <v>0</v>
      </c>
      <c r="R225" s="234"/>
      <c r="S225" s="234" t="s">
        <v>172</v>
      </c>
      <c r="T225" s="235" t="s">
        <v>173</v>
      </c>
      <c r="U225" s="218">
        <v>0</v>
      </c>
      <c r="V225" s="218">
        <f>ROUND(E225*U225,2)</f>
        <v>0</v>
      </c>
      <c r="W225" s="218"/>
      <c r="X225" s="208"/>
      <c r="Y225" s="208"/>
      <c r="Z225" s="208"/>
      <c r="AA225" s="208"/>
      <c r="AB225" s="208"/>
      <c r="AC225" s="208"/>
      <c r="AD225" s="208"/>
      <c r="AE225" s="208"/>
      <c r="AF225" s="208"/>
      <c r="AG225" s="208" t="s">
        <v>174</v>
      </c>
      <c r="AH225" s="208"/>
      <c r="AI225" s="208"/>
      <c r="AJ225" s="208"/>
      <c r="AK225" s="208"/>
      <c r="AL225" s="208"/>
      <c r="AM225" s="208"/>
      <c r="AN225" s="208"/>
      <c r="AO225" s="208"/>
      <c r="AP225" s="208"/>
      <c r="AQ225" s="208"/>
      <c r="AR225" s="208"/>
      <c r="AS225" s="208"/>
      <c r="AT225" s="208"/>
      <c r="AU225" s="208"/>
      <c r="AV225" s="208"/>
      <c r="AW225" s="208"/>
      <c r="AX225" s="208"/>
      <c r="AY225" s="208"/>
      <c r="AZ225" s="208"/>
      <c r="BA225" s="208"/>
      <c r="BB225" s="208"/>
      <c r="BC225" s="208"/>
      <c r="BD225" s="208"/>
      <c r="BE225" s="208"/>
      <c r="BF225" s="208"/>
      <c r="BG225" s="208"/>
      <c r="BH225" s="208"/>
    </row>
    <row r="226" spans="1:60" outlineLevel="1">
      <c r="A226" s="215"/>
      <c r="B226" s="216"/>
      <c r="C226" s="250"/>
      <c r="D226" s="241"/>
      <c r="E226" s="241"/>
      <c r="F226" s="241"/>
      <c r="G226" s="241"/>
      <c r="H226" s="218"/>
      <c r="I226" s="218"/>
      <c r="J226" s="218"/>
      <c r="K226" s="218"/>
      <c r="L226" s="218"/>
      <c r="M226" s="218"/>
      <c r="N226" s="218"/>
      <c r="O226" s="218"/>
      <c r="P226" s="218"/>
      <c r="Q226" s="218"/>
      <c r="R226" s="218"/>
      <c r="S226" s="218"/>
      <c r="T226" s="218"/>
      <c r="U226" s="218"/>
      <c r="V226" s="218"/>
      <c r="W226" s="218"/>
      <c r="X226" s="208"/>
      <c r="Y226" s="208"/>
      <c r="Z226" s="208"/>
      <c r="AA226" s="208"/>
      <c r="AB226" s="208"/>
      <c r="AC226" s="208"/>
      <c r="AD226" s="208"/>
      <c r="AE226" s="208"/>
      <c r="AF226" s="208"/>
      <c r="AG226" s="208" t="s">
        <v>142</v>
      </c>
      <c r="AH226" s="208"/>
      <c r="AI226" s="208"/>
      <c r="AJ226" s="208"/>
      <c r="AK226" s="208"/>
      <c r="AL226" s="208"/>
      <c r="AM226" s="208"/>
      <c r="AN226" s="208"/>
      <c r="AO226" s="208"/>
      <c r="AP226" s="208"/>
      <c r="AQ226" s="208"/>
      <c r="AR226" s="208"/>
      <c r="AS226" s="208"/>
      <c r="AT226" s="208"/>
      <c r="AU226" s="208"/>
      <c r="AV226" s="208"/>
      <c r="AW226" s="208"/>
      <c r="AX226" s="208"/>
      <c r="AY226" s="208"/>
      <c r="AZ226" s="208"/>
      <c r="BA226" s="208"/>
      <c r="BB226" s="208"/>
      <c r="BC226" s="208"/>
      <c r="BD226" s="208"/>
      <c r="BE226" s="208"/>
      <c r="BF226" s="208"/>
      <c r="BG226" s="208"/>
      <c r="BH226" s="208"/>
    </row>
    <row r="227" spans="1:60" outlineLevel="1">
      <c r="A227" s="229">
        <v>109</v>
      </c>
      <c r="B227" s="230" t="s">
        <v>569</v>
      </c>
      <c r="C227" s="244" t="s">
        <v>607</v>
      </c>
      <c r="D227" s="231" t="s">
        <v>602</v>
      </c>
      <c r="E227" s="232">
        <v>16</v>
      </c>
      <c r="F227" s="233"/>
      <c r="G227" s="234">
        <f>ROUND(E227*F227,2)</f>
        <v>0</v>
      </c>
      <c r="H227" s="233"/>
      <c r="I227" s="234">
        <f>ROUND(E227*H227,2)</f>
        <v>0</v>
      </c>
      <c r="J227" s="233"/>
      <c r="K227" s="234">
        <f>ROUND(E227*J227,2)</f>
        <v>0</v>
      </c>
      <c r="L227" s="234">
        <v>21</v>
      </c>
      <c r="M227" s="234">
        <f>G227*(1+L227/100)</f>
        <v>0</v>
      </c>
      <c r="N227" s="234">
        <v>0</v>
      </c>
      <c r="O227" s="234">
        <f>ROUND(E227*N227,2)</f>
        <v>0</v>
      </c>
      <c r="P227" s="234">
        <v>0</v>
      </c>
      <c r="Q227" s="234">
        <f>ROUND(E227*P227,2)</f>
        <v>0</v>
      </c>
      <c r="R227" s="234"/>
      <c r="S227" s="234" t="s">
        <v>172</v>
      </c>
      <c r="T227" s="235" t="s">
        <v>173</v>
      </c>
      <c r="U227" s="218">
        <v>0</v>
      </c>
      <c r="V227" s="218">
        <f>ROUND(E227*U227,2)</f>
        <v>0</v>
      </c>
      <c r="W227" s="218"/>
      <c r="X227" s="208"/>
      <c r="Y227" s="208"/>
      <c r="Z227" s="208"/>
      <c r="AA227" s="208"/>
      <c r="AB227" s="208"/>
      <c r="AC227" s="208"/>
      <c r="AD227" s="208"/>
      <c r="AE227" s="208"/>
      <c r="AF227" s="208"/>
      <c r="AG227" s="208" t="s">
        <v>340</v>
      </c>
      <c r="AH227" s="208"/>
      <c r="AI227" s="208"/>
      <c r="AJ227" s="208"/>
      <c r="AK227" s="208"/>
      <c r="AL227" s="208"/>
      <c r="AM227" s="208"/>
      <c r="AN227" s="208"/>
      <c r="AO227" s="208"/>
      <c r="AP227" s="208"/>
      <c r="AQ227" s="208"/>
      <c r="AR227" s="208"/>
      <c r="AS227" s="208"/>
      <c r="AT227" s="208"/>
      <c r="AU227" s="208"/>
      <c r="AV227" s="208"/>
      <c r="AW227" s="208"/>
      <c r="AX227" s="208"/>
      <c r="AY227" s="208"/>
      <c r="AZ227" s="208"/>
      <c r="BA227" s="208"/>
      <c r="BB227" s="208"/>
      <c r="BC227" s="208"/>
      <c r="BD227" s="208"/>
      <c r="BE227" s="208"/>
      <c r="BF227" s="208"/>
      <c r="BG227" s="208"/>
      <c r="BH227" s="208"/>
    </row>
    <row r="228" spans="1:60" outlineLevel="1">
      <c r="A228" s="215"/>
      <c r="B228" s="216"/>
      <c r="C228" s="250"/>
      <c r="D228" s="241"/>
      <c r="E228" s="241"/>
      <c r="F228" s="241"/>
      <c r="G228" s="241"/>
      <c r="H228" s="218"/>
      <c r="I228" s="218"/>
      <c r="J228" s="218"/>
      <c r="K228" s="218"/>
      <c r="L228" s="218"/>
      <c r="M228" s="218"/>
      <c r="N228" s="218"/>
      <c r="O228" s="218"/>
      <c r="P228" s="218"/>
      <c r="Q228" s="218"/>
      <c r="R228" s="218"/>
      <c r="S228" s="218"/>
      <c r="T228" s="218"/>
      <c r="U228" s="218"/>
      <c r="V228" s="218"/>
      <c r="W228" s="218"/>
      <c r="X228" s="208"/>
      <c r="Y228" s="208"/>
      <c r="Z228" s="208"/>
      <c r="AA228" s="208"/>
      <c r="AB228" s="208"/>
      <c r="AC228" s="208"/>
      <c r="AD228" s="208"/>
      <c r="AE228" s="208"/>
      <c r="AF228" s="208"/>
      <c r="AG228" s="208" t="s">
        <v>142</v>
      </c>
      <c r="AH228" s="208"/>
      <c r="AI228" s="208"/>
      <c r="AJ228" s="208"/>
      <c r="AK228" s="208"/>
      <c r="AL228" s="208"/>
      <c r="AM228" s="208"/>
      <c r="AN228" s="208"/>
      <c r="AO228" s="208"/>
      <c r="AP228" s="208"/>
      <c r="AQ228" s="208"/>
      <c r="AR228" s="208"/>
      <c r="AS228" s="208"/>
      <c r="AT228" s="208"/>
      <c r="AU228" s="208"/>
      <c r="AV228" s="208"/>
      <c r="AW228" s="208"/>
      <c r="AX228" s="208"/>
      <c r="AY228" s="208"/>
      <c r="AZ228" s="208"/>
      <c r="BA228" s="208"/>
      <c r="BB228" s="208"/>
      <c r="BC228" s="208"/>
      <c r="BD228" s="208"/>
      <c r="BE228" s="208"/>
      <c r="BF228" s="208"/>
      <c r="BG228" s="208"/>
      <c r="BH228" s="208"/>
    </row>
    <row r="229" spans="1:60" outlineLevel="1">
      <c r="A229" s="229">
        <v>110</v>
      </c>
      <c r="B229" s="230" t="s">
        <v>572</v>
      </c>
      <c r="C229" s="244" t="s">
        <v>608</v>
      </c>
      <c r="D229" s="231" t="s">
        <v>602</v>
      </c>
      <c r="E229" s="232">
        <v>8</v>
      </c>
      <c r="F229" s="233"/>
      <c r="G229" s="234">
        <f>ROUND(E229*F229,2)</f>
        <v>0</v>
      </c>
      <c r="H229" s="233"/>
      <c r="I229" s="234">
        <f>ROUND(E229*H229,2)</f>
        <v>0</v>
      </c>
      <c r="J229" s="233"/>
      <c r="K229" s="234">
        <f>ROUND(E229*J229,2)</f>
        <v>0</v>
      </c>
      <c r="L229" s="234">
        <v>21</v>
      </c>
      <c r="M229" s="234">
        <f>G229*(1+L229/100)</f>
        <v>0</v>
      </c>
      <c r="N229" s="234">
        <v>0</v>
      </c>
      <c r="O229" s="234">
        <f>ROUND(E229*N229,2)</f>
        <v>0</v>
      </c>
      <c r="P229" s="234">
        <v>0</v>
      </c>
      <c r="Q229" s="234">
        <f>ROUND(E229*P229,2)</f>
        <v>0</v>
      </c>
      <c r="R229" s="234"/>
      <c r="S229" s="234" t="s">
        <v>172</v>
      </c>
      <c r="T229" s="235" t="s">
        <v>173</v>
      </c>
      <c r="U229" s="218">
        <v>0</v>
      </c>
      <c r="V229" s="218">
        <f>ROUND(E229*U229,2)</f>
        <v>0</v>
      </c>
      <c r="W229" s="218"/>
      <c r="X229" s="208"/>
      <c r="Y229" s="208"/>
      <c r="Z229" s="208"/>
      <c r="AA229" s="208"/>
      <c r="AB229" s="208"/>
      <c r="AC229" s="208"/>
      <c r="AD229" s="208"/>
      <c r="AE229" s="208"/>
      <c r="AF229" s="208"/>
      <c r="AG229" s="208" t="s">
        <v>340</v>
      </c>
      <c r="AH229" s="208"/>
      <c r="AI229" s="208"/>
      <c r="AJ229" s="208"/>
      <c r="AK229" s="208"/>
      <c r="AL229" s="208"/>
      <c r="AM229" s="208"/>
      <c r="AN229" s="208"/>
      <c r="AO229" s="208"/>
      <c r="AP229" s="208"/>
      <c r="AQ229" s="208"/>
      <c r="AR229" s="208"/>
      <c r="AS229" s="208"/>
      <c r="AT229" s="208"/>
      <c r="AU229" s="208"/>
      <c r="AV229" s="208"/>
      <c r="AW229" s="208"/>
      <c r="AX229" s="208"/>
      <c r="AY229" s="208"/>
      <c r="AZ229" s="208"/>
      <c r="BA229" s="208"/>
      <c r="BB229" s="208"/>
      <c r="BC229" s="208"/>
      <c r="BD229" s="208"/>
      <c r="BE229" s="208"/>
      <c r="BF229" s="208"/>
      <c r="BG229" s="208"/>
      <c r="BH229" s="208"/>
    </row>
    <row r="230" spans="1:60" outlineLevel="1">
      <c r="A230" s="215"/>
      <c r="B230" s="216"/>
      <c r="C230" s="250"/>
      <c r="D230" s="241"/>
      <c r="E230" s="241"/>
      <c r="F230" s="241"/>
      <c r="G230" s="241"/>
      <c r="H230" s="218"/>
      <c r="I230" s="218"/>
      <c r="J230" s="218"/>
      <c r="K230" s="218"/>
      <c r="L230" s="218"/>
      <c r="M230" s="218"/>
      <c r="N230" s="218"/>
      <c r="O230" s="218"/>
      <c r="P230" s="218"/>
      <c r="Q230" s="218"/>
      <c r="R230" s="218"/>
      <c r="S230" s="218"/>
      <c r="T230" s="218"/>
      <c r="U230" s="218"/>
      <c r="V230" s="218"/>
      <c r="W230" s="218"/>
      <c r="X230" s="208"/>
      <c r="Y230" s="208"/>
      <c r="Z230" s="208"/>
      <c r="AA230" s="208"/>
      <c r="AB230" s="208"/>
      <c r="AC230" s="208"/>
      <c r="AD230" s="208"/>
      <c r="AE230" s="208"/>
      <c r="AF230" s="208"/>
      <c r="AG230" s="208" t="s">
        <v>142</v>
      </c>
      <c r="AH230" s="208"/>
      <c r="AI230" s="208"/>
      <c r="AJ230" s="208"/>
      <c r="AK230" s="208"/>
      <c r="AL230" s="208"/>
      <c r="AM230" s="208"/>
      <c r="AN230" s="208"/>
      <c r="AO230" s="208"/>
      <c r="AP230" s="208"/>
      <c r="AQ230" s="208"/>
      <c r="AR230" s="208"/>
      <c r="AS230" s="208"/>
      <c r="AT230" s="208"/>
      <c r="AU230" s="208"/>
      <c r="AV230" s="208"/>
      <c r="AW230" s="208"/>
      <c r="AX230" s="208"/>
      <c r="AY230" s="208"/>
      <c r="AZ230" s="208"/>
      <c r="BA230" s="208"/>
      <c r="BB230" s="208"/>
      <c r="BC230" s="208"/>
      <c r="BD230" s="208"/>
      <c r="BE230" s="208"/>
      <c r="BF230" s="208"/>
      <c r="BG230" s="208"/>
      <c r="BH230" s="208"/>
    </row>
    <row r="231" spans="1:60">
      <c r="A231" s="223" t="s">
        <v>131</v>
      </c>
      <c r="B231" s="224" t="s">
        <v>67</v>
      </c>
      <c r="C231" s="243" t="s">
        <v>68</v>
      </c>
      <c r="D231" s="225"/>
      <c r="E231" s="226"/>
      <c r="F231" s="227"/>
      <c r="G231" s="227">
        <f>SUMIF(AG232:AG233,"&lt;&gt;NOR",G232:G233)</f>
        <v>0</v>
      </c>
      <c r="H231" s="227"/>
      <c r="I231" s="227">
        <f>SUM(I232:I233)</f>
        <v>0</v>
      </c>
      <c r="J231" s="227"/>
      <c r="K231" s="227">
        <f>SUM(K232:K233)</f>
        <v>0</v>
      </c>
      <c r="L231" s="227"/>
      <c r="M231" s="227">
        <f>SUM(M232:M233)</f>
        <v>0</v>
      </c>
      <c r="N231" s="227"/>
      <c r="O231" s="227">
        <f>SUM(O232:O233)</f>
        <v>0</v>
      </c>
      <c r="P231" s="227"/>
      <c r="Q231" s="227">
        <f>SUM(Q232:Q233)</f>
        <v>0</v>
      </c>
      <c r="R231" s="227"/>
      <c r="S231" s="227"/>
      <c r="T231" s="228"/>
      <c r="U231" s="222"/>
      <c r="V231" s="222">
        <f>SUM(V232:V233)</f>
        <v>0</v>
      </c>
      <c r="W231" s="222"/>
      <c r="AG231" t="s">
        <v>132</v>
      </c>
    </row>
    <row r="232" spans="1:60" outlineLevel="1">
      <c r="A232" s="229">
        <v>111</v>
      </c>
      <c r="B232" s="230" t="s">
        <v>609</v>
      </c>
      <c r="C232" s="244" t="s">
        <v>610</v>
      </c>
      <c r="D232" s="231" t="s">
        <v>171</v>
      </c>
      <c r="E232" s="232">
        <v>3</v>
      </c>
      <c r="F232" s="233"/>
      <c r="G232" s="234">
        <f>ROUND(E232*F232,2)</f>
        <v>0</v>
      </c>
      <c r="H232" s="233"/>
      <c r="I232" s="234">
        <f>ROUND(E232*H232,2)</f>
        <v>0</v>
      </c>
      <c r="J232" s="233"/>
      <c r="K232" s="234">
        <f>ROUND(E232*J232,2)</f>
        <v>0</v>
      </c>
      <c r="L232" s="234">
        <v>21</v>
      </c>
      <c r="M232" s="234">
        <f>G232*(1+L232/100)</f>
        <v>0</v>
      </c>
      <c r="N232" s="234">
        <v>0</v>
      </c>
      <c r="O232" s="234">
        <f>ROUND(E232*N232,2)</f>
        <v>0</v>
      </c>
      <c r="P232" s="234">
        <v>0</v>
      </c>
      <c r="Q232" s="234">
        <f>ROUND(E232*P232,2)</f>
        <v>0</v>
      </c>
      <c r="R232" s="234"/>
      <c r="S232" s="234" t="s">
        <v>172</v>
      </c>
      <c r="T232" s="235" t="s">
        <v>173</v>
      </c>
      <c r="U232" s="218">
        <v>0</v>
      </c>
      <c r="V232" s="218">
        <f>ROUND(E232*U232,2)</f>
        <v>0</v>
      </c>
      <c r="W232" s="218"/>
      <c r="X232" s="208"/>
      <c r="Y232" s="208"/>
      <c r="Z232" s="208"/>
      <c r="AA232" s="208"/>
      <c r="AB232" s="208"/>
      <c r="AC232" s="208"/>
      <c r="AD232" s="208"/>
      <c r="AE232" s="208"/>
      <c r="AF232" s="208"/>
      <c r="AG232" s="208" t="s">
        <v>174</v>
      </c>
      <c r="AH232" s="208"/>
      <c r="AI232" s="208"/>
      <c r="AJ232" s="208"/>
      <c r="AK232" s="208"/>
      <c r="AL232" s="208"/>
      <c r="AM232" s="208"/>
      <c r="AN232" s="208"/>
      <c r="AO232" s="208"/>
      <c r="AP232" s="208"/>
      <c r="AQ232" s="208"/>
      <c r="AR232" s="208"/>
      <c r="AS232" s="208"/>
      <c r="AT232" s="208"/>
      <c r="AU232" s="208"/>
      <c r="AV232" s="208"/>
      <c r="AW232" s="208"/>
      <c r="AX232" s="208"/>
      <c r="AY232" s="208"/>
      <c r="AZ232" s="208"/>
      <c r="BA232" s="208"/>
      <c r="BB232" s="208"/>
      <c r="BC232" s="208"/>
      <c r="BD232" s="208"/>
      <c r="BE232" s="208"/>
      <c r="BF232" s="208"/>
      <c r="BG232" s="208"/>
      <c r="BH232" s="208"/>
    </row>
    <row r="233" spans="1:60" outlineLevel="1">
      <c r="A233" s="215"/>
      <c r="B233" s="216"/>
      <c r="C233" s="250"/>
      <c r="D233" s="241"/>
      <c r="E233" s="241"/>
      <c r="F233" s="241"/>
      <c r="G233" s="241"/>
      <c r="H233" s="218"/>
      <c r="I233" s="218"/>
      <c r="J233" s="218"/>
      <c r="K233" s="218"/>
      <c r="L233" s="218"/>
      <c r="M233" s="218"/>
      <c r="N233" s="218"/>
      <c r="O233" s="218"/>
      <c r="P233" s="218"/>
      <c r="Q233" s="218"/>
      <c r="R233" s="218"/>
      <c r="S233" s="218"/>
      <c r="T233" s="218"/>
      <c r="U233" s="218"/>
      <c r="V233" s="218"/>
      <c r="W233" s="218"/>
      <c r="X233" s="208"/>
      <c r="Y233" s="208"/>
      <c r="Z233" s="208"/>
      <c r="AA233" s="208"/>
      <c r="AB233" s="208"/>
      <c r="AC233" s="208"/>
      <c r="AD233" s="208"/>
      <c r="AE233" s="208"/>
      <c r="AF233" s="208"/>
      <c r="AG233" s="208" t="s">
        <v>142</v>
      </c>
      <c r="AH233" s="208"/>
      <c r="AI233" s="208"/>
      <c r="AJ233" s="208"/>
      <c r="AK233" s="208"/>
      <c r="AL233" s="208"/>
      <c r="AM233" s="208"/>
      <c r="AN233" s="208"/>
      <c r="AO233" s="208"/>
      <c r="AP233" s="208"/>
      <c r="AQ233" s="208"/>
      <c r="AR233" s="208"/>
      <c r="AS233" s="208"/>
      <c r="AT233" s="208"/>
      <c r="AU233" s="208"/>
      <c r="AV233" s="208"/>
      <c r="AW233" s="208"/>
      <c r="AX233" s="208"/>
      <c r="AY233" s="208"/>
      <c r="AZ233" s="208"/>
      <c r="BA233" s="208"/>
      <c r="BB233" s="208"/>
      <c r="BC233" s="208"/>
      <c r="BD233" s="208"/>
      <c r="BE233" s="208"/>
      <c r="BF233" s="208"/>
      <c r="BG233" s="208"/>
      <c r="BH233" s="208"/>
    </row>
    <row r="234" spans="1:60">
      <c r="A234" s="223" t="s">
        <v>131</v>
      </c>
      <c r="B234" s="224" t="s">
        <v>69</v>
      </c>
      <c r="C234" s="243" t="s">
        <v>70</v>
      </c>
      <c r="D234" s="225"/>
      <c r="E234" s="226"/>
      <c r="F234" s="227"/>
      <c r="G234" s="227">
        <f>SUMIF(AG235:AG236,"&lt;&gt;NOR",G235:G236)</f>
        <v>0</v>
      </c>
      <c r="H234" s="227"/>
      <c r="I234" s="227">
        <f>SUM(I235:I236)</f>
        <v>0</v>
      </c>
      <c r="J234" s="227"/>
      <c r="K234" s="227">
        <f>SUM(K235:K236)</f>
        <v>0</v>
      </c>
      <c r="L234" s="227"/>
      <c r="M234" s="227">
        <f>SUM(M235:M236)</f>
        <v>0</v>
      </c>
      <c r="N234" s="227"/>
      <c r="O234" s="227">
        <f>SUM(O235:O236)</f>
        <v>0</v>
      </c>
      <c r="P234" s="227"/>
      <c r="Q234" s="227">
        <f>SUM(Q235:Q236)</f>
        <v>0</v>
      </c>
      <c r="R234" s="227"/>
      <c r="S234" s="227"/>
      <c r="T234" s="228"/>
      <c r="U234" s="222"/>
      <c r="V234" s="222">
        <f>SUM(V235:V236)</f>
        <v>0</v>
      </c>
      <c r="W234" s="222"/>
      <c r="AG234" t="s">
        <v>132</v>
      </c>
    </row>
    <row r="235" spans="1:60" outlineLevel="1">
      <c r="A235" s="229">
        <v>112</v>
      </c>
      <c r="B235" s="230" t="s">
        <v>487</v>
      </c>
      <c r="C235" s="244" t="s">
        <v>610</v>
      </c>
      <c r="D235" s="231" t="s">
        <v>171</v>
      </c>
      <c r="E235" s="232">
        <v>3</v>
      </c>
      <c r="F235" s="233"/>
      <c r="G235" s="234">
        <f>ROUND(E235*F235,2)</f>
        <v>0</v>
      </c>
      <c r="H235" s="233"/>
      <c r="I235" s="234">
        <f>ROUND(E235*H235,2)</f>
        <v>0</v>
      </c>
      <c r="J235" s="233"/>
      <c r="K235" s="234">
        <f>ROUND(E235*J235,2)</f>
        <v>0</v>
      </c>
      <c r="L235" s="234">
        <v>21</v>
      </c>
      <c r="M235" s="234">
        <f>G235*(1+L235/100)</f>
        <v>0</v>
      </c>
      <c r="N235" s="234">
        <v>0</v>
      </c>
      <c r="O235" s="234">
        <f>ROUND(E235*N235,2)</f>
        <v>0</v>
      </c>
      <c r="P235" s="234">
        <v>0</v>
      </c>
      <c r="Q235" s="234">
        <f>ROUND(E235*P235,2)</f>
        <v>0</v>
      </c>
      <c r="R235" s="234"/>
      <c r="S235" s="234" t="s">
        <v>172</v>
      </c>
      <c r="T235" s="235" t="s">
        <v>173</v>
      </c>
      <c r="U235" s="218">
        <v>0</v>
      </c>
      <c r="V235" s="218">
        <f>ROUND(E235*U235,2)</f>
        <v>0</v>
      </c>
      <c r="W235" s="218"/>
      <c r="X235" s="208"/>
      <c r="Y235" s="208"/>
      <c r="Z235" s="208"/>
      <c r="AA235" s="208"/>
      <c r="AB235" s="208"/>
      <c r="AC235" s="208"/>
      <c r="AD235" s="208"/>
      <c r="AE235" s="208"/>
      <c r="AF235" s="208"/>
      <c r="AG235" s="208" t="s">
        <v>174</v>
      </c>
      <c r="AH235" s="208"/>
      <c r="AI235" s="208"/>
      <c r="AJ235" s="208"/>
      <c r="AK235" s="208"/>
      <c r="AL235" s="208"/>
      <c r="AM235" s="208"/>
      <c r="AN235" s="208"/>
      <c r="AO235" s="208"/>
      <c r="AP235" s="208"/>
      <c r="AQ235" s="208"/>
      <c r="AR235" s="208"/>
      <c r="AS235" s="208"/>
      <c r="AT235" s="208"/>
      <c r="AU235" s="208"/>
      <c r="AV235" s="208"/>
      <c r="AW235" s="208"/>
      <c r="AX235" s="208"/>
      <c r="AY235" s="208"/>
      <c r="AZ235" s="208"/>
      <c r="BA235" s="208"/>
      <c r="BB235" s="208"/>
      <c r="BC235" s="208"/>
      <c r="BD235" s="208"/>
      <c r="BE235" s="208"/>
      <c r="BF235" s="208"/>
      <c r="BG235" s="208"/>
      <c r="BH235" s="208"/>
    </row>
    <row r="236" spans="1:60" outlineLevel="1">
      <c r="A236" s="215"/>
      <c r="B236" s="216"/>
      <c r="C236" s="250"/>
      <c r="D236" s="241"/>
      <c r="E236" s="241"/>
      <c r="F236" s="241"/>
      <c r="G236" s="241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08"/>
      <c r="Y236" s="208"/>
      <c r="Z236" s="208"/>
      <c r="AA236" s="208"/>
      <c r="AB236" s="208"/>
      <c r="AC236" s="208"/>
      <c r="AD236" s="208"/>
      <c r="AE236" s="208"/>
      <c r="AF236" s="208"/>
      <c r="AG236" s="208" t="s">
        <v>142</v>
      </c>
      <c r="AH236" s="208"/>
      <c r="AI236" s="208"/>
      <c r="AJ236" s="208"/>
      <c r="AK236" s="208"/>
      <c r="AL236" s="208"/>
      <c r="AM236" s="208"/>
      <c r="AN236" s="208"/>
      <c r="AO236" s="208"/>
      <c r="AP236" s="208"/>
      <c r="AQ236" s="208"/>
      <c r="AR236" s="208"/>
      <c r="AS236" s="208"/>
      <c r="AT236" s="208"/>
      <c r="AU236" s="208"/>
      <c r="AV236" s="208"/>
      <c r="AW236" s="208"/>
      <c r="AX236" s="208"/>
      <c r="AY236" s="208"/>
      <c r="AZ236" s="208"/>
      <c r="BA236" s="208"/>
      <c r="BB236" s="208"/>
      <c r="BC236" s="208"/>
      <c r="BD236" s="208"/>
      <c r="BE236" s="208"/>
      <c r="BF236" s="208"/>
      <c r="BG236" s="208"/>
      <c r="BH236" s="208"/>
    </row>
    <row r="237" spans="1:60">
      <c r="A237" s="223" t="s">
        <v>131</v>
      </c>
      <c r="B237" s="224" t="s">
        <v>105</v>
      </c>
      <c r="C237" s="243" t="s">
        <v>28</v>
      </c>
      <c r="D237" s="225"/>
      <c r="E237" s="226"/>
      <c r="F237" s="227"/>
      <c r="G237" s="227">
        <f>SUMIF(AG238:AG243,"&lt;&gt;NOR",G238:G243)</f>
        <v>0</v>
      </c>
      <c r="H237" s="227"/>
      <c r="I237" s="227">
        <f>SUM(I238:I243)</f>
        <v>0</v>
      </c>
      <c r="J237" s="227"/>
      <c r="K237" s="227">
        <f>SUM(K238:K243)</f>
        <v>0</v>
      </c>
      <c r="L237" s="227"/>
      <c r="M237" s="227">
        <f>SUM(M238:M243)</f>
        <v>0</v>
      </c>
      <c r="N237" s="227"/>
      <c r="O237" s="227">
        <f>SUM(O238:O243)</f>
        <v>0</v>
      </c>
      <c r="P237" s="227"/>
      <c r="Q237" s="227">
        <f>SUM(Q238:Q243)</f>
        <v>0</v>
      </c>
      <c r="R237" s="227"/>
      <c r="S237" s="227"/>
      <c r="T237" s="228"/>
      <c r="U237" s="222"/>
      <c r="V237" s="222">
        <f>SUM(V238:V243)</f>
        <v>0</v>
      </c>
      <c r="W237" s="222"/>
      <c r="AG237" t="s">
        <v>132</v>
      </c>
    </row>
    <row r="238" spans="1:60" outlineLevel="1">
      <c r="A238" s="229">
        <v>113</v>
      </c>
      <c r="B238" s="230" t="s">
        <v>611</v>
      </c>
      <c r="C238" s="244" t="s">
        <v>612</v>
      </c>
      <c r="D238" s="231" t="s">
        <v>613</v>
      </c>
      <c r="E238" s="232">
        <v>1</v>
      </c>
      <c r="F238" s="233"/>
      <c r="G238" s="234">
        <f>ROUND(E238*F238,2)</f>
        <v>0</v>
      </c>
      <c r="H238" s="233"/>
      <c r="I238" s="234">
        <f>ROUND(E238*H238,2)</f>
        <v>0</v>
      </c>
      <c r="J238" s="233"/>
      <c r="K238" s="234">
        <f>ROUND(E238*J238,2)</f>
        <v>0</v>
      </c>
      <c r="L238" s="234">
        <v>21</v>
      </c>
      <c r="M238" s="234">
        <f>G238*(1+L238/100)</f>
        <v>0</v>
      </c>
      <c r="N238" s="234">
        <v>0</v>
      </c>
      <c r="O238" s="234">
        <f>ROUND(E238*N238,2)</f>
        <v>0</v>
      </c>
      <c r="P238" s="234">
        <v>0</v>
      </c>
      <c r="Q238" s="234">
        <f>ROUND(E238*P238,2)</f>
        <v>0</v>
      </c>
      <c r="R238" s="234"/>
      <c r="S238" s="234" t="s">
        <v>172</v>
      </c>
      <c r="T238" s="235" t="s">
        <v>173</v>
      </c>
      <c r="U238" s="218">
        <v>0</v>
      </c>
      <c r="V238" s="218">
        <f>ROUND(E238*U238,2)</f>
        <v>0</v>
      </c>
      <c r="W238" s="218"/>
      <c r="X238" s="208"/>
      <c r="Y238" s="208"/>
      <c r="Z238" s="208"/>
      <c r="AA238" s="208"/>
      <c r="AB238" s="208"/>
      <c r="AC238" s="208"/>
      <c r="AD238" s="208"/>
      <c r="AE238" s="208"/>
      <c r="AF238" s="208"/>
      <c r="AG238" s="208" t="s">
        <v>614</v>
      </c>
      <c r="AH238" s="208"/>
      <c r="AI238" s="208"/>
      <c r="AJ238" s="208"/>
      <c r="AK238" s="208"/>
      <c r="AL238" s="208"/>
      <c r="AM238" s="208"/>
      <c r="AN238" s="208"/>
      <c r="AO238" s="208"/>
      <c r="AP238" s="208"/>
      <c r="AQ238" s="208"/>
      <c r="AR238" s="208"/>
      <c r="AS238" s="208"/>
      <c r="AT238" s="208"/>
      <c r="AU238" s="208"/>
      <c r="AV238" s="208"/>
      <c r="AW238" s="208"/>
      <c r="AX238" s="208"/>
      <c r="AY238" s="208"/>
      <c r="AZ238" s="208"/>
      <c r="BA238" s="208"/>
      <c r="BB238" s="208"/>
      <c r="BC238" s="208"/>
      <c r="BD238" s="208"/>
      <c r="BE238" s="208"/>
      <c r="BF238" s="208"/>
      <c r="BG238" s="208"/>
      <c r="BH238" s="208"/>
    </row>
    <row r="239" spans="1:60" outlineLevel="1">
      <c r="A239" s="215"/>
      <c r="B239" s="216"/>
      <c r="C239" s="250"/>
      <c r="D239" s="241"/>
      <c r="E239" s="241"/>
      <c r="F239" s="241"/>
      <c r="G239" s="241"/>
      <c r="H239" s="218"/>
      <c r="I239" s="218"/>
      <c r="J239" s="218"/>
      <c r="K239" s="218"/>
      <c r="L239" s="218"/>
      <c r="M239" s="218"/>
      <c r="N239" s="218"/>
      <c r="O239" s="218"/>
      <c r="P239" s="218"/>
      <c r="Q239" s="218"/>
      <c r="R239" s="218"/>
      <c r="S239" s="218"/>
      <c r="T239" s="218"/>
      <c r="U239" s="218"/>
      <c r="V239" s="218"/>
      <c r="W239" s="218"/>
      <c r="X239" s="208"/>
      <c r="Y239" s="208"/>
      <c r="Z239" s="208"/>
      <c r="AA239" s="208"/>
      <c r="AB239" s="208"/>
      <c r="AC239" s="208"/>
      <c r="AD239" s="208"/>
      <c r="AE239" s="208"/>
      <c r="AF239" s="208"/>
      <c r="AG239" s="208" t="s">
        <v>142</v>
      </c>
      <c r="AH239" s="208"/>
      <c r="AI239" s="208"/>
      <c r="AJ239" s="208"/>
      <c r="AK239" s="208"/>
      <c r="AL239" s="208"/>
      <c r="AM239" s="208"/>
      <c r="AN239" s="208"/>
      <c r="AO239" s="208"/>
      <c r="AP239" s="208"/>
      <c r="AQ239" s="208"/>
      <c r="AR239" s="208"/>
      <c r="AS239" s="208"/>
      <c r="AT239" s="208"/>
      <c r="AU239" s="208"/>
      <c r="AV239" s="208"/>
      <c r="AW239" s="208"/>
      <c r="AX239" s="208"/>
      <c r="AY239" s="208"/>
      <c r="AZ239" s="208"/>
      <c r="BA239" s="208"/>
      <c r="BB239" s="208"/>
      <c r="BC239" s="208"/>
      <c r="BD239" s="208"/>
      <c r="BE239" s="208"/>
      <c r="BF239" s="208"/>
      <c r="BG239" s="208"/>
      <c r="BH239" s="208"/>
    </row>
    <row r="240" spans="1:60" outlineLevel="1">
      <c r="A240" s="229">
        <v>114</v>
      </c>
      <c r="B240" s="230" t="s">
        <v>615</v>
      </c>
      <c r="C240" s="244" t="s">
        <v>616</v>
      </c>
      <c r="D240" s="231" t="s">
        <v>613</v>
      </c>
      <c r="E240" s="232">
        <v>1</v>
      </c>
      <c r="F240" s="233"/>
      <c r="G240" s="234">
        <f>ROUND(E240*F240,2)</f>
        <v>0</v>
      </c>
      <c r="H240" s="233"/>
      <c r="I240" s="234">
        <f>ROUND(E240*H240,2)</f>
        <v>0</v>
      </c>
      <c r="J240" s="233"/>
      <c r="K240" s="234">
        <f>ROUND(E240*J240,2)</f>
        <v>0</v>
      </c>
      <c r="L240" s="234">
        <v>21</v>
      </c>
      <c r="M240" s="234">
        <f>G240*(1+L240/100)</f>
        <v>0</v>
      </c>
      <c r="N240" s="234">
        <v>0</v>
      </c>
      <c r="O240" s="234">
        <f>ROUND(E240*N240,2)</f>
        <v>0</v>
      </c>
      <c r="P240" s="234">
        <v>0</v>
      </c>
      <c r="Q240" s="234">
        <f>ROUND(E240*P240,2)</f>
        <v>0</v>
      </c>
      <c r="R240" s="234"/>
      <c r="S240" s="234" t="s">
        <v>172</v>
      </c>
      <c r="T240" s="235" t="s">
        <v>173</v>
      </c>
      <c r="U240" s="218">
        <v>0</v>
      </c>
      <c r="V240" s="218">
        <f>ROUND(E240*U240,2)</f>
        <v>0</v>
      </c>
      <c r="W240" s="218"/>
      <c r="X240" s="208"/>
      <c r="Y240" s="208"/>
      <c r="Z240" s="208"/>
      <c r="AA240" s="208"/>
      <c r="AB240" s="208"/>
      <c r="AC240" s="208"/>
      <c r="AD240" s="208"/>
      <c r="AE240" s="208"/>
      <c r="AF240" s="208"/>
      <c r="AG240" s="208" t="s">
        <v>614</v>
      </c>
      <c r="AH240" s="208"/>
      <c r="AI240" s="208"/>
      <c r="AJ240" s="208"/>
      <c r="AK240" s="208"/>
      <c r="AL240" s="208"/>
      <c r="AM240" s="208"/>
      <c r="AN240" s="208"/>
      <c r="AO240" s="208"/>
      <c r="AP240" s="208"/>
      <c r="AQ240" s="208"/>
      <c r="AR240" s="208"/>
      <c r="AS240" s="208"/>
      <c r="AT240" s="208"/>
      <c r="AU240" s="208"/>
      <c r="AV240" s="208"/>
      <c r="AW240" s="208"/>
      <c r="AX240" s="208"/>
      <c r="AY240" s="208"/>
      <c r="AZ240" s="208"/>
      <c r="BA240" s="208"/>
      <c r="BB240" s="208"/>
      <c r="BC240" s="208"/>
      <c r="BD240" s="208"/>
      <c r="BE240" s="208"/>
      <c r="BF240" s="208"/>
      <c r="BG240" s="208"/>
      <c r="BH240" s="208"/>
    </row>
    <row r="241" spans="1:60" outlineLevel="1">
      <c r="A241" s="215"/>
      <c r="B241" s="216"/>
      <c r="C241" s="250"/>
      <c r="D241" s="241"/>
      <c r="E241" s="241"/>
      <c r="F241" s="241"/>
      <c r="G241" s="241"/>
      <c r="H241" s="218"/>
      <c r="I241" s="218"/>
      <c r="J241" s="218"/>
      <c r="K241" s="218"/>
      <c r="L241" s="218"/>
      <c r="M241" s="218"/>
      <c r="N241" s="218"/>
      <c r="O241" s="218"/>
      <c r="P241" s="218"/>
      <c r="Q241" s="218"/>
      <c r="R241" s="218"/>
      <c r="S241" s="218"/>
      <c r="T241" s="218"/>
      <c r="U241" s="218"/>
      <c r="V241" s="218"/>
      <c r="W241" s="218"/>
      <c r="X241" s="208"/>
      <c r="Y241" s="208"/>
      <c r="Z241" s="208"/>
      <c r="AA241" s="208"/>
      <c r="AB241" s="208"/>
      <c r="AC241" s="208"/>
      <c r="AD241" s="208"/>
      <c r="AE241" s="208"/>
      <c r="AF241" s="208"/>
      <c r="AG241" s="208" t="s">
        <v>142</v>
      </c>
      <c r="AH241" s="208"/>
      <c r="AI241" s="208"/>
      <c r="AJ241" s="208"/>
      <c r="AK241" s="208"/>
      <c r="AL241" s="208"/>
      <c r="AM241" s="208"/>
      <c r="AN241" s="208"/>
      <c r="AO241" s="208"/>
      <c r="AP241" s="208"/>
      <c r="AQ241" s="208"/>
      <c r="AR241" s="208"/>
      <c r="AS241" s="208"/>
      <c r="AT241" s="208"/>
      <c r="AU241" s="208"/>
      <c r="AV241" s="208"/>
      <c r="AW241" s="208"/>
      <c r="AX241" s="208"/>
      <c r="AY241" s="208"/>
      <c r="AZ241" s="208"/>
      <c r="BA241" s="208"/>
      <c r="BB241" s="208"/>
      <c r="BC241" s="208"/>
      <c r="BD241" s="208"/>
      <c r="BE241" s="208"/>
      <c r="BF241" s="208"/>
      <c r="BG241" s="208"/>
      <c r="BH241" s="208"/>
    </row>
    <row r="242" spans="1:60" outlineLevel="1">
      <c r="A242" s="229">
        <v>115</v>
      </c>
      <c r="B242" s="230" t="s">
        <v>617</v>
      </c>
      <c r="C242" s="244" t="s">
        <v>618</v>
      </c>
      <c r="D242" s="231" t="s">
        <v>613</v>
      </c>
      <c r="E242" s="232">
        <v>1</v>
      </c>
      <c r="F242" s="233"/>
      <c r="G242" s="234">
        <f>ROUND(E242*F242,2)</f>
        <v>0</v>
      </c>
      <c r="H242" s="233"/>
      <c r="I242" s="234">
        <f>ROUND(E242*H242,2)</f>
        <v>0</v>
      </c>
      <c r="J242" s="233"/>
      <c r="K242" s="234">
        <f>ROUND(E242*J242,2)</f>
        <v>0</v>
      </c>
      <c r="L242" s="234">
        <v>21</v>
      </c>
      <c r="M242" s="234">
        <f>G242*(1+L242/100)</f>
        <v>0</v>
      </c>
      <c r="N242" s="234">
        <v>0</v>
      </c>
      <c r="O242" s="234">
        <f>ROUND(E242*N242,2)</f>
        <v>0</v>
      </c>
      <c r="P242" s="234">
        <v>0</v>
      </c>
      <c r="Q242" s="234">
        <f>ROUND(E242*P242,2)</f>
        <v>0</v>
      </c>
      <c r="R242" s="234"/>
      <c r="S242" s="234" t="s">
        <v>172</v>
      </c>
      <c r="T242" s="235" t="s">
        <v>173</v>
      </c>
      <c r="U242" s="218">
        <v>0</v>
      </c>
      <c r="V242" s="218">
        <f>ROUND(E242*U242,2)</f>
        <v>0</v>
      </c>
      <c r="W242" s="218"/>
      <c r="X242" s="208"/>
      <c r="Y242" s="208"/>
      <c r="Z242" s="208"/>
      <c r="AA242" s="208"/>
      <c r="AB242" s="208"/>
      <c r="AC242" s="208"/>
      <c r="AD242" s="208"/>
      <c r="AE242" s="208"/>
      <c r="AF242" s="208"/>
      <c r="AG242" s="208" t="s">
        <v>614</v>
      </c>
      <c r="AH242" s="208"/>
      <c r="AI242" s="208"/>
      <c r="AJ242" s="208"/>
      <c r="AK242" s="208"/>
      <c r="AL242" s="208"/>
      <c r="AM242" s="208"/>
      <c r="AN242" s="208"/>
      <c r="AO242" s="208"/>
      <c r="AP242" s="208"/>
      <c r="AQ242" s="208"/>
      <c r="AR242" s="208"/>
      <c r="AS242" s="208"/>
      <c r="AT242" s="208"/>
      <c r="AU242" s="208"/>
      <c r="AV242" s="208"/>
      <c r="AW242" s="208"/>
      <c r="AX242" s="208"/>
      <c r="AY242" s="208"/>
      <c r="AZ242" s="208"/>
      <c r="BA242" s="208"/>
      <c r="BB242" s="208"/>
      <c r="BC242" s="208"/>
      <c r="BD242" s="208"/>
      <c r="BE242" s="208"/>
      <c r="BF242" s="208"/>
      <c r="BG242" s="208"/>
      <c r="BH242" s="208"/>
    </row>
    <row r="243" spans="1:60" outlineLevel="1">
      <c r="A243" s="215"/>
      <c r="B243" s="216"/>
      <c r="C243" s="250"/>
      <c r="D243" s="241"/>
      <c r="E243" s="241"/>
      <c r="F243" s="241"/>
      <c r="G243" s="241"/>
      <c r="H243" s="218"/>
      <c r="I243" s="218"/>
      <c r="J243" s="218"/>
      <c r="K243" s="218"/>
      <c r="L243" s="218"/>
      <c r="M243" s="218"/>
      <c r="N243" s="218"/>
      <c r="O243" s="218"/>
      <c r="P243" s="218"/>
      <c r="Q243" s="218"/>
      <c r="R243" s="218"/>
      <c r="S243" s="218"/>
      <c r="T243" s="218"/>
      <c r="U243" s="218"/>
      <c r="V243" s="218"/>
      <c r="W243" s="218"/>
      <c r="X243" s="208"/>
      <c r="Y243" s="208"/>
      <c r="Z243" s="208"/>
      <c r="AA243" s="208"/>
      <c r="AB243" s="208"/>
      <c r="AC243" s="208"/>
      <c r="AD243" s="208"/>
      <c r="AE243" s="208"/>
      <c r="AF243" s="208"/>
      <c r="AG243" s="208" t="s">
        <v>142</v>
      </c>
      <c r="AH243" s="208"/>
      <c r="AI243" s="208"/>
      <c r="AJ243" s="208"/>
      <c r="AK243" s="208"/>
      <c r="AL243" s="208"/>
      <c r="AM243" s="208"/>
      <c r="AN243" s="208"/>
      <c r="AO243" s="208"/>
      <c r="AP243" s="208"/>
      <c r="AQ243" s="208"/>
      <c r="AR243" s="208"/>
      <c r="AS243" s="208"/>
      <c r="AT243" s="208"/>
      <c r="AU243" s="208"/>
      <c r="AV243" s="208"/>
      <c r="AW243" s="208"/>
      <c r="AX243" s="208"/>
      <c r="AY243" s="208"/>
      <c r="AZ243" s="208"/>
      <c r="BA243" s="208"/>
      <c r="BB243" s="208"/>
      <c r="BC243" s="208"/>
      <c r="BD243" s="208"/>
      <c r="BE243" s="208"/>
      <c r="BF243" s="208"/>
      <c r="BG243" s="208"/>
      <c r="BH243" s="208"/>
    </row>
    <row r="244" spans="1:60">
      <c r="A244" s="223" t="s">
        <v>131</v>
      </c>
      <c r="B244" s="224" t="s">
        <v>99</v>
      </c>
      <c r="C244" s="243" t="s">
        <v>100</v>
      </c>
      <c r="D244" s="225"/>
      <c r="E244" s="226"/>
      <c r="F244" s="227"/>
      <c r="G244" s="227">
        <f>SUMIF(AG245:AG246,"&lt;&gt;NOR",G245:G246)</f>
        <v>0</v>
      </c>
      <c r="H244" s="227"/>
      <c r="I244" s="227">
        <f>SUM(I245:I246)</f>
        <v>0</v>
      </c>
      <c r="J244" s="227"/>
      <c r="K244" s="227">
        <f>SUM(K245:K246)</f>
        <v>0</v>
      </c>
      <c r="L244" s="227"/>
      <c r="M244" s="227">
        <f>SUM(M245:M246)</f>
        <v>0</v>
      </c>
      <c r="N244" s="227"/>
      <c r="O244" s="227">
        <f>SUM(O245:O246)</f>
        <v>0</v>
      </c>
      <c r="P244" s="227"/>
      <c r="Q244" s="227">
        <f>SUM(Q245:Q246)</f>
        <v>0</v>
      </c>
      <c r="R244" s="227"/>
      <c r="S244" s="227"/>
      <c r="T244" s="228"/>
      <c r="U244" s="222"/>
      <c r="V244" s="222">
        <f>SUM(V245:V246)</f>
        <v>0</v>
      </c>
      <c r="W244" s="222"/>
      <c r="AG244" t="s">
        <v>132</v>
      </c>
    </row>
    <row r="245" spans="1:60" outlineLevel="1">
      <c r="A245" s="229">
        <v>116</v>
      </c>
      <c r="B245" s="230" t="s">
        <v>619</v>
      </c>
      <c r="C245" s="244" t="s">
        <v>620</v>
      </c>
      <c r="D245" s="231" t="s">
        <v>621</v>
      </c>
      <c r="E245" s="232">
        <v>1</v>
      </c>
      <c r="F245" s="233"/>
      <c r="G245" s="234">
        <f>ROUND(E245*F245,2)</f>
        <v>0</v>
      </c>
      <c r="H245" s="233"/>
      <c r="I245" s="234">
        <f>ROUND(E245*H245,2)</f>
        <v>0</v>
      </c>
      <c r="J245" s="233"/>
      <c r="K245" s="234">
        <f>ROUND(E245*J245,2)</f>
        <v>0</v>
      </c>
      <c r="L245" s="234">
        <v>21</v>
      </c>
      <c r="M245" s="234">
        <f>G245*(1+L245/100)</f>
        <v>0</v>
      </c>
      <c r="N245" s="234">
        <v>0</v>
      </c>
      <c r="O245" s="234">
        <f>ROUND(E245*N245,2)</f>
        <v>0</v>
      </c>
      <c r="P245" s="234">
        <v>0</v>
      </c>
      <c r="Q245" s="234">
        <f>ROUND(E245*P245,2)</f>
        <v>0</v>
      </c>
      <c r="R245" s="234"/>
      <c r="S245" s="234" t="s">
        <v>172</v>
      </c>
      <c r="T245" s="235" t="s">
        <v>173</v>
      </c>
      <c r="U245" s="218">
        <v>0</v>
      </c>
      <c r="V245" s="218">
        <f>ROUND(E245*U245,2)</f>
        <v>0</v>
      </c>
      <c r="W245" s="218"/>
      <c r="X245" s="208"/>
      <c r="Y245" s="208"/>
      <c r="Z245" s="208"/>
      <c r="AA245" s="208"/>
      <c r="AB245" s="208"/>
      <c r="AC245" s="208"/>
      <c r="AD245" s="208"/>
      <c r="AE245" s="208"/>
      <c r="AF245" s="208"/>
      <c r="AG245" s="208" t="s">
        <v>174</v>
      </c>
      <c r="AH245" s="208"/>
      <c r="AI245" s="208"/>
      <c r="AJ245" s="208"/>
      <c r="AK245" s="208"/>
      <c r="AL245" s="208"/>
      <c r="AM245" s="208"/>
      <c r="AN245" s="208"/>
      <c r="AO245" s="208"/>
      <c r="AP245" s="208"/>
      <c r="AQ245" s="208"/>
      <c r="AR245" s="208"/>
      <c r="AS245" s="208"/>
      <c r="AT245" s="208"/>
      <c r="AU245" s="208"/>
      <c r="AV245" s="208"/>
      <c r="AW245" s="208"/>
      <c r="AX245" s="208"/>
      <c r="AY245" s="208"/>
      <c r="AZ245" s="208"/>
      <c r="BA245" s="208"/>
      <c r="BB245" s="208"/>
      <c r="BC245" s="208"/>
      <c r="BD245" s="208"/>
      <c r="BE245" s="208"/>
      <c r="BF245" s="208"/>
      <c r="BG245" s="208"/>
      <c r="BH245" s="208"/>
    </row>
    <row r="246" spans="1:60" outlineLevel="1">
      <c r="A246" s="215"/>
      <c r="B246" s="216"/>
      <c r="C246" s="250"/>
      <c r="D246" s="241"/>
      <c r="E246" s="241"/>
      <c r="F246" s="241"/>
      <c r="G246" s="241"/>
      <c r="H246" s="218"/>
      <c r="I246" s="218"/>
      <c r="J246" s="218"/>
      <c r="K246" s="218"/>
      <c r="L246" s="218"/>
      <c r="M246" s="218"/>
      <c r="N246" s="218"/>
      <c r="O246" s="218"/>
      <c r="P246" s="218"/>
      <c r="Q246" s="218"/>
      <c r="R246" s="218"/>
      <c r="S246" s="218"/>
      <c r="T246" s="218"/>
      <c r="U246" s="218"/>
      <c r="V246" s="218"/>
      <c r="W246" s="218"/>
      <c r="X246" s="208"/>
      <c r="Y246" s="208"/>
      <c r="Z246" s="208"/>
      <c r="AA246" s="208"/>
      <c r="AB246" s="208"/>
      <c r="AC246" s="208"/>
      <c r="AD246" s="208"/>
      <c r="AE246" s="208"/>
      <c r="AF246" s="208"/>
      <c r="AG246" s="208" t="s">
        <v>142</v>
      </c>
      <c r="AH246" s="208"/>
      <c r="AI246" s="208"/>
      <c r="AJ246" s="208"/>
      <c r="AK246" s="208"/>
      <c r="AL246" s="208"/>
      <c r="AM246" s="208"/>
      <c r="AN246" s="208"/>
      <c r="AO246" s="208"/>
      <c r="AP246" s="208"/>
      <c r="AQ246" s="208"/>
      <c r="AR246" s="208"/>
      <c r="AS246" s="208"/>
      <c r="AT246" s="208"/>
      <c r="AU246" s="208"/>
      <c r="AV246" s="208"/>
      <c r="AW246" s="208"/>
      <c r="AX246" s="208"/>
      <c r="AY246" s="208"/>
      <c r="AZ246" s="208"/>
      <c r="BA246" s="208"/>
      <c r="BB246" s="208"/>
      <c r="BC246" s="208"/>
      <c r="BD246" s="208"/>
      <c r="BE246" s="208"/>
      <c r="BF246" s="208"/>
      <c r="BG246" s="208"/>
      <c r="BH246" s="208"/>
    </row>
    <row r="247" spans="1:60">
      <c r="A247" s="223" t="s">
        <v>131</v>
      </c>
      <c r="B247" s="224" t="s">
        <v>71</v>
      </c>
      <c r="C247" s="243" t="s">
        <v>72</v>
      </c>
      <c r="D247" s="225"/>
      <c r="E247" s="226"/>
      <c r="F247" s="227"/>
      <c r="G247" s="227">
        <f>SUMIF(AG248:AG261,"&lt;&gt;NOR",G248:G261)</f>
        <v>0</v>
      </c>
      <c r="H247" s="227"/>
      <c r="I247" s="227">
        <f>SUM(I248:I261)</f>
        <v>0</v>
      </c>
      <c r="J247" s="227"/>
      <c r="K247" s="227">
        <f>SUM(K248:K261)</f>
        <v>0</v>
      </c>
      <c r="L247" s="227"/>
      <c r="M247" s="227">
        <f>SUM(M248:M261)</f>
        <v>0</v>
      </c>
      <c r="N247" s="227"/>
      <c r="O247" s="227">
        <f>SUM(O248:O261)</f>
        <v>0</v>
      </c>
      <c r="P247" s="227"/>
      <c r="Q247" s="227">
        <f>SUM(Q248:Q261)</f>
        <v>0</v>
      </c>
      <c r="R247" s="227"/>
      <c r="S247" s="227"/>
      <c r="T247" s="228"/>
      <c r="U247" s="222"/>
      <c r="V247" s="222">
        <f>SUM(V248:V261)</f>
        <v>0</v>
      </c>
      <c r="W247" s="222"/>
      <c r="AG247" t="s">
        <v>132</v>
      </c>
    </row>
    <row r="248" spans="1:60" outlineLevel="1">
      <c r="A248" s="229">
        <v>117</v>
      </c>
      <c r="B248" s="230" t="s">
        <v>622</v>
      </c>
      <c r="C248" s="244" t="s">
        <v>623</v>
      </c>
      <c r="D248" s="231"/>
      <c r="E248" s="232">
        <v>0</v>
      </c>
      <c r="F248" s="233"/>
      <c r="G248" s="234">
        <f>ROUND(E248*F248,2)</f>
        <v>0</v>
      </c>
      <c r="H248" s="233"/>
      <c r="I248" s="234">
        <f>ROUND(E248*H248,2)</f>
        <v>0</v>
      </c>
      <c r="J248" s="233"/>
      <c r="K248" s="234">
        <f>ROUND(E248*J248,2)</f>
        <v>0</v>
      </c>
      <c r="L248" s="234">
        <v>21</v>
      </c>
      <c r="M248" s="234">
        <f>G248*(1+L248/100)</f>
        <v>0</v>
      </c>
      <c r="N248" s="234">
        <v>0</v>
      </c>
      <c r="O248" s="234">
        <f>ROUND(E248*N248,2)</f>
        <v>0</v>
      </c>
      <c r="P248" s="234">
        <v>0</v>
      </c>
      <c r="Q248" s="234">
        <f>ROUND(E248*P248,2)</f>
        <v>0</v>
      </c>
      <c r="R248" s="234"/>
      <c r="S248" s="234" t="s">
        <v>172</v>
      </c>
      <c r="T248" s="235" t="s">
        <v>173</v>
      </c>
      <c r="U248" s="218">
        <v>0</v>
      </c>
      <c r="V248" s="218">
        <f>ROUND(E248*U248,2)</f>
        <v>0</v>
      </c>
      <c r="W248" s="218"/>
      <c r="X248" s="208"/>
      <c r="Y248" s="208"/>
      <c r="Z248" s="208"/>
      <c r="AA248" s="208"/>
      <c r="AB248" s="208"/>
      <c r="AC248" s="208"/>
      <c r="AD248" s="208"/>
      <c r="AE248" s="208"/>
      <c r="AF248" s="208"/>
      <c r="AG248" s="208" t="s">
        <v>174</v>
      </c>
      <c r="AH248" s="208"/>
      <c r="AI248" s="208"/>
      <c r="AJ248" s="208"/>
      <c r="AK248" s="208"/>
      <c r="AL248" s="208"/>
      <c r="AM248" s="208"/>
      <c r="AN248" s="208"/>
      <c r="AO248" s="208"/>
      <c r="AP248" s="208"/>
      <c r="AQ248" s="208"/>
      <c r="AR248" s="208"/>
      <c r="AS248" s="208"/>
      <c r="AT248" s="208"/>
      <c r="AU248" s="208"/>
      <c r="AV248" s="208"/>
      <c r="AW248" s="208"/>
      <c r="AX248" s="208"/>
      <c r="AY248" s="208"/>
      <c r="AZ248" s="208"/>
      <c r="BA248" s="208"/>
      <c r="BB248" s="208"/>
      <c r="BC248" s="208"/>
      <c r="BD248" s="208"/>
      <c r="BE248" s="208"/>
      <c r="BF248" s="208"/>
      <c r="BG248" s="208"/>
      <c r="BH248" s="208"/>
    </row>
    <row r="249" spans="1:60" outlineLevel="1">
      <c r="A249" s="215"/>
      <c r="B249" s="216"/>
      <c r="C249" s="250"/>
      <c r="D249" s="241"/>
      <c r="E249" s="241"/>
      <c r="F249" s="241"/>
      <c r="G249" s="241"/>
      <c r="H249" s="218"/>
      <c r="I249" s="218"/>
      <c r="J249" s="218"/>
      <c r="K249" s="218"/>
      <c r="L249" s="218"/>
      <c r="M249" s="218"/>
      <c r="N249" s="218"/>
      <c r="O249" s="218"/>
      <c r="P249" s="218"/>
      <c r="Q249" s="218"/>
      <c r="R249" s="218"/>
      <c r="S249" s="218"/>
      <c r="T249" s="218"/>
      <c r="U249" s="218"/>
      <c r="V249" s="218"/>
      <c r="W249" s="218"/>
      <c r="X249" s="208"/>
      <c r="Y249" s="208"/>
      <c r="Z249" s="208"/>
      <c r="AA249" s="208"/>
      <c r="AB249" s="208"/>
      <c r="AC249" s="208"/>
      <c r="AD249" s="208"/>
      <c r="AE249" s="208"/>
      <c r="AF249" s="208"/>
      <c r="AG249" s="208" t="s">
        <v>142</v>
      </c>
      <c r="AH249" s="208"/>
      <c r="AI249" s="208"/>
      <c r="AJ249" s="208"/>
      <c r="AK249" s="208"/>
      <c r="AL249" s="208"/>
      <c r="AM249" s="208"/>
      <c r="AN249" s="208"/>
      <c r="AO249" s="208"/>
      <c r="AP249" s="208"/>
      <c r="AQ249" s="208"/>
      <c r="AR249" s="208"/>
      <c r="AS249" s="208"/>
      <c r="AT249" s="208"/>
      <c r="AU249" s="208"/>
      <c r="AV249" s="208"/>
      <c r="AW249" s="208"/>
      <c r="AX249" s="208"/>
      <c r="AY249" s="208"/>
      <c r="AZ249" s="208"/>
      <c r="BA249" s="208"/>
      <c r="BB249" s="208"/>
      <c r="BC249" s="208"/>
      <c r="BD249" s="208"/>
      <c r="BE249" s="208"/>
      <c r="BF249" s="208"/>
      <c r="BG249" s="208"/>
      <c r="BH249" s="208"/>
    </row>
    <row r="250" spans="1:60" outlineLevel="1">
      <c r="A250" s="229">
        <v>118</v>
      </c>
      <c r="B250" s="230" t="s">
        <v>624</v>
      </c>
      <c r="C250" s="244" t="s">
        <v>625</v>
      </c>
      <c r="D250" s="231" t="s">
        <v>251</v>
      </c>
      <c r="E250" s="232">
        <v>45</v>
      </c>
      <c r="F250" s="233"/>
      <c r="G250" s="234">
        <f>ROUND(E250*F250,2)</f>
        <v>0</v>
      </c>
      <c r="H250" s="233"/>
      <c r="I250" s="234">
        <f>ROUND(E250*H250,2)</f>
        <v>0</v>
      </c>
      <c r="J250" s="233"/>
      <c r="K250" s="234">
        <f>ROUND(E250*J250,2)</f>
        <v>0</v>
      </c>
      <c r="L250" s="234">
        <v>21</v>
      </c>
      <c r="M250" s="234">
        <f>G250*(1+L250/100)</f>
        <v>0</v>
      </c>
      <c r="N250" s="234">
        <v>0</v>
      </c>
      <c r="O250" s="234">
        <f>ROUND(E250*N250,2)</f>
        <v>0</v>
      </c>
      <c r="P250" s="234">
        <v>0</v>
      </c>
      <c r="Q250" s="234">
        <f>ROUND(E250*P250,2)</f>
        <v>0</v>
      </c>
      <c r="R250" s="234"/>
      <c r="S250" s="234" t="s">
        <v>172</v>
      </c>
      <c r="T250" s="235" t="s">
        <v>173</v>
      </c>
      <c r="U250" s="218">
        <v>0</v>
      </c>
      <c r="V250" s="218">
        <f>ROUND(E250*U250,2)</f>
        <v>0</v>
      </c>
      <c r="W250" s="218"/>
      <c r="X250" s="208"/>
      <c r="Y250" s="208"/>
      <c r="Z250" s="208"/>
      <c r="AA250" s="208"/>
      <c r="AB250" s="208"/>
      <c r="AC250" s="208"/>
      <c r="AD250" s="208"/>
      <c r="AE250" s="208"/>
      <c r="AF250" s="208"/>
      <c r="AG250" s="208" t="s">
        <v>340</v>
      </c>
      <c r="AH250" s="208"/>
      <c r="AI250" s="208"/>
      <c r="AJ250" s="208"/>
      <c r="AK250" s="208"/>
      <c r="AL250" s="208"/>
      <c r="AM250" s="208"/>
      <c r="AN250" s="208"/>
      <c r="AO250" s="208"/>
      <c r="AP250" s="208"/>
      <c r="AQ250" s="208"/>
      <c r="AR250" s="208"/>
      <c r="AS250" s="208"/>
      <c r="AT250" s="208"/>
      <c r="AU250" s="208"/>
      <c r="AV250" s="208"/>
      <c r="AW250" s="208"/>
      <c r="AX250" s="208"/>
      <c r="AY250" s="208"/>
      <c r="AZ250" s="208"/>
      <c r="BA250" s="208"/>
      <c r="BB250" s="208"/>
      <c r="BC250" s="208"/>
      <c r="BD250" s="208"/>
      <c r="BE250" s="208"/>
      <c r="BF250" s="208"/>
      <c r="BG250" s="208"/>
      <c r="BH250" s="208"/>
    </row>
    <row r="251" spans="1:60" outlineLevel="1">
      <c r="A251" s="215"/>
      <c r="B251" s="216"/>
      <c r="C251" s="250"/>
      <c r="D251" s="241"/>
      <c r="E251" s="241"/>
      <c r="F251" s="241"/>
      <c r="G251" s="241"/>
      <c r="H251" s="218"/>
      <c r="I251" s="218"/>
      <c r="J251" s="218"/>
      <c r="K251" s="218"/>
      <c r="L251" s="218"/>
      <c r="M251" s="218"/>
      <c r="N251" s="218"/>
      <c r="O251" s="218"/>
      <c r="P251" s="218"/>
      <c r="Q251" s="218"/>
      <c r="R251" s="218"/>
      <c r="S251" s="218"/>
      <c r="T251" s="218"/>
      <c r="U251" s="218"/>
      <c r="V251" s="218"/>
      <c r="W251" s="218"/>
      <c r="X251" s="208"/>
      <c r="Y251" s="208"/>
      <c r="Z251" s="208"/>
      <c r="AA251" s="208"/>
      <c r="AB251" s="208"/>
      <c r="AC251" s="208"/>
      <c r="AD251" s="208"/>
      <c r="AE251" s="208"/>
      <c r="AF251" s="208"/>
      <c r="AG251" s="208" t="s">
        <v>142</v>
      </c>
      <c r="AH251" s="208"/>
      <c r="AI251" s="208"/>
      <c r="AJ251" s="208"/>
      <c r="AK251" s="208"/>
      <c r="AL251" s="208"/>
      <c r="AM251" s="208"/>
      <c r="AN251" s="208"/>
      <c r="AO251" s="208"/>
      <c r="AP251" s="208"/>
      <c r="AQ251" s="208"/>
      <c r="AR251" s="208"/>
      <c r="AS251" s="208"/>
      <c r="AT251" s="208"/>
      <c r="AU251" s="208"/>
      <c r="AV251" s="208"/>
      <c r="AW251" s="208"/>
      <c r="AX251" s="208"/>
      <c r="AY251" s="208"/>
      <c r="AZ251" s="208"/>
      <c r="BA251" s="208"/>
      <c r="BB251" s="208"/>
      <c r="BC251" s="208"/>
      <c r="BD251" s="208"/>
      <c r="BE251" s="208"/>
      <c r="BF251" s="208"/>
      <c r="BG251" s="208"/>
      <c r="BH251" s="208"/>
    </row>
    <row r="252" spans="1:60" outlineLevel="1">
      <c r="A252" s="229">
        <v>119</v>
      </c>
      <c r="B252" s="230" t="s">
        <v>626</v>
      </c>
      <c r="C252" s="244" t="s">
        <v>627</v>
      </c>
      <c r="D252" s="231" t="s">
        <v>251</v>
      </c>
      <c r="E252" s="232">
        <v>15</v>
      </c>
      <c r="F252" s="233"/>
      <c r="G252" s="234">
        <f>ROUND(E252*F252,2)</f>
        <v>0</v>
      </c>
      <c r="H252" s="233"/>
      <c r="I252" s="234">
        <f>ROUND(E252*H252,2)</f>
        <v>0</v>
      </c>
      <c r="J252" s="233"/>
      <c r="K252" s="234">
        <f>ROUND(E252*J252,2)</f>
        <v>0</v>
      </c>
      <c r="L252" s="234">
        <v>21</v>
      </c>
      <c r="M252" s="234">
        <f>G252*(1+L252/100)</f>
        <v>0</v>
      </c>
      <c r="N252" s="234">
        <v>0</v>
      </c>
      <c r="O252" s="234">
        <f>ROUND(E252*N252,2)</f>
        <v>0</v>
      </c>
      <c r="P252" s="234">
        <v>0</v>
      </c>
      <c r="Q252" s="234">
        <f>ROUND(E252*P252,2)</f>
        <v>0</v>
      </c>
      <c r="R252" s="234"/>
      <c r="S252" s="234" t="s">
        <v>172</v>
      </c>
      <c r="T252" s="235" t="s">
        <v>173</v>
      </c>
      <c r="U252" s="218">
        <v>0</v>
      </c>
      <c r="V252" s="218">
        <f>ROUND(E252*U252,2)</f>
        <v>0</v>
      </c>
      <c r="W252" s="218"/>
      <c r="X252" s="208"/>
      <c r="Y252" s="208"/>
      <c r="Z252" s="208"/>
      <c r="AA252" s="208"/>
      <c r="AB252" s="208"/>
      <c r="AC252" s="208"/>
      <c r="AD252" s="208"/>
      <c r="AE252" s="208"/>
      <c r="AF252" s="208"/>
      <c r="AG252" s="208" t="s">
        <v>340</v>
      </c>
      <c r="AH252" s="208"/>
      <c r="AI252" s="208"/>
      <c r="AJ252" s="208"/>
      <c r="AK252" s="208"/>
      <c r="AL252" s="208"/>
      <c r="AM252" s="208"/>
      <c r="AN252" s="208"/>
      <c r="AO252" s="208"/>
      <c r="AP252" s="208"/>
      <c r="AQ252" s="208"/>
      <c r="AR252" s="208"/>
      <c r="AS252" s="208"/>
      <c r="AT252" s="208"/>
      <c r="AU252" s="208"/>
      <c r="AV252" s="208"/>
      <c r="AW252" s="208"/>
      <c r="AX252" s="208"/>
      <c r="AY252" s="208"/>
      <c r="AZ252" s="208"/>
      <c r="BA252" s="208"/>
      <c r="BB252" s="208"/>
      <c r="BC252" s="208"/>
      <c r="BD252" s="208"/>
      <c r="BE252" s="208"/>
      <c r="BF252" s="208"/>
      <c r="BG252" s="208"/>
      <c r="BH252" s="208"/>
    </row>
    <row r="253" spans="1:60" outlineLevel="1">
      <c r="A253" s="215"/>
      <c r="B253" s="216"/>
      <c r="C253" s="250"/>
      <c r="D253" s="241"/>
      <c r="E253" s="241"/>
      <c r="F253" s="241"/>
      <c r="G253" s="241"/>
      <c r="H253" s="218"/>
      <c r="I253" s="218"/>
      <c r="J253" s="218"/>
      <c r="K253" s="218"/>
      <c r="L253" s="218"/>
      <c r="M253" s="218"/>
      <c r="N253" s="218"/>
      <c r="O253" s="218"/>
      <c r="P253" s="218"/>
      <c r="Q253" s="218"/>
      <c r="R253" s="218"/>
      <c r="S253" s="218"/>
      <c r="T253" s="218"/>
      <c r="U253" s="218"/>
      <c r="V253" s="218"/>
      <c r="W253" s="218"/>
      <c r="X253" s="208"/>
      <c r="Y253" s="208"/>
      <c r="Z253" s="208"/>
      <c r="AA253" s="208"/>
      <c r="AB253" s="208"/>
      <c r="AC253" s="208"/>
      <c r="AD253" s="208"/>
      <c r="AE253" s="208"/>
      <c r="AF253" s="208"/>
      <c r="AG253" s="208" t="s">
        <v>142</v>
      </c>
      <c r="AH253" s="208"/>
      <c r="AI253" s="208"/>
      <c r="AJ253" s="208"/>
      <c r="AK253" s="208"/>
      <c r="AL253" s="208"/>
      <c r="AM253" s="208"/>
      <c r="AN253" s="208"/>
      <c r="AO253" s="208"/>
      <c r="AP253" s="208"/>
      <c r="AQ253" s="208"/>
      <c r="AR253" s="208"/>
      <c r="AS253" s="208"/>
      <c r="AT253" s="208"/>
      <c r="AU253" s="208"/>
      <c r="AV253" s="208"/>
      <c r="AW253" s="208"/>
      <c r="AX253" s="208"/>
      <c r="AY253" s="208"/>
      <c r="AZ253" s="208"/>
      <c r="BA253" s="208"/>
      <c r="BB253" s="208"/>
      <c r="BC253" s="208"/>
      <c r="BD253" s="208"/>
      <c r="BE253" s="208"/>
      <c r="BF253" s="208"/>
      <c r="BG253" s="208"/>
      <c r="BH253" s="208"/>
    </row>
    <row r="254" spans="1:60" outlineLevel="1">
      <c r="A254" s="229">
        <v>120</v>
      </c>
      <c r="B254" s="230" t="s">
        <v>628</v>
      </c>
      <c r="C254" s="244" t="s">
        <v>629</v>
      </c>
      <c r="D254" s="231"/>
      <c r="E254" s="232">
        <v>0</v>
      </c>
      <c r="F254" s="233"/>
      <c r="G254" s="234">
        <f>ROUND(E254*F254,2)</f>
        <v>0</v>
      </c>
      <c r="H254" s="233"/>
      <c r="I254" s="234">
        <f>ROUND(E254*H254,2)</f>
        <v>0</v>
      </c>
      <c r="J254" s="233"/>
      <c r="K254" s="234">
        <f>ROUND(E254*J254,2)</f>
        <v>0</v>
      </c>
      <c r="L254" s="234">
        <v>21</v>
      </c>
      <c r="M254" s="234">
        <f>G254*(1+L254/100)</f>
        <v>0</v>
      </c>
      <c r="N254" s="234">
        <v>0</v>
      </c>
      <c r="O254" s="234">
        <f>ROUND(E254*N254,2)</f>
        <v>0</v>
      </c>
      <c r="P254" s="234">
        <v>0</v>
      </c>
      <c r="Q254" s="234">
        <f>ROUND(E254*P254,2)</f>
        <v>0</v>
      </c>
      <c r="R254" s="234"/>
      <c r="S254" s="234" t="s">
        <v>172</v>
      </c>
      <c r="T254" s="235" t="s">
        <v>173</v>
      </c>
      <c r="U254" s="218">
        <v>0</v>
      </c>
      <c r="V254" s="218">
        <f>ROUND(E254*U254,2)</f>
        <v>0</v>
      </c>
      <c r="W254" s="218"/>
      <c r="X254" s="208"/>
      <c r="Y254" s="208"/>
      <c r="Z254" s="208"/>
      <c r="AA254" s="208"/>
      <c r="AB254" s="208"/>
      <c r="AC254" s="208"/>
      <c r="AD254" s="208"/>
      <c r="AE254" s="208"/>
      <c r="AF254" s="208"/>
      <c r="AG254" s="208" t="s">
        <v>174</v>
      </c>
      <c r="AH254" s="208"/>
      <c r="AI254" s="208"/>
      <c r="AJ254" s="208"/>
      <c r="AK254" s="208"/>
      <c r="AL254" s="208"/>
      <c r="AM254" s="208"/>
      <c r="AN254" s="208"/>
      <c r="AO254" s="208"/>
      <c r="AP254" s="208"/>
      <c r="AQ254" s="208"/>
      <c r="AR254" s="208"/>
      <c r="AS254" s="208"/>
      <c r="AT254" s="208"/>
      <c r="AU254" s="208"/>
      <c r="AV254" s="208"/>
      <c r="AW254" s="208"/>
      <c r="AX254" s="208"/>
      <c r="AY254" s="208"/>
      <c r="AZ254" s="208"/>
      <c r="BA254" s="208"/>
      <c r="BB254" s="208"/>
      <c r="BC254" s="208"/>
      <c r="BD254" s="208"/>
      <c r="BE254" s="208"/>
      <c r="BF254" s="208"/>
      <c r="BG254" s="208"/>
      <c r="BH254" s="208"/>
    </row>
    <row r="255" spans="1:60" outlineLevel="1">
      <c r="A255" s="215"/>
      <c r="B255" s="216"/>
      <c r="C255" s="250"/>
      <c r="D255" s="241"/>
      <c r="E255" s="241"/>
      <c r="F255" s="241"/>
      <c r="G255" s="241"/>
      <c r="H255" s="218"/>
      <c r="I255" s="218"/>
      <c r="J255" s="218"/>
      <c r="K255" s="218"/>
      <c r="L255" s="218"/>
      <c r="M255" s="218"/>
      <c r="N255" s="218"/>
      <c r="O255" s="218"/>
      <c r="P255" s="218"/>
      <c r="Q255" s="218"/>
      <c r="R255" s="218"/>
      <c r="S255" s="218"/>
      <c r="T255" s="218"/>
      <c r="U255" s="218"/>
      <c r="V255" s="218"/>
      <c r="W255" s="218"/>
      <c r="X255" s="208"/>
      <c r="Y255" s="208"/>
      <c r="Z255" s="208"/>
      <c r="AA255" s="208"/>
      <c r="AB255" s="208"/>
      <c r="AC255" s="208"/>
      <c r="AD255" s="208"/>
      <c r="AE255" s="208"/>
      <c r="AF255" s="208"/>
      <c r="AG255" s="208" t="s">
        <v>142</v>
      </c>
      <c r="AH255" s="208"/>
      <c r="AI255" s="208"/>
      <c r="AJ255" s="208"/>
      <c r="AK255" s="208"/>
      <c r="AL255" s="208"/>
      <c r="AM255" s="208"/>
      <c r="AN255" s="208"/>
      <c r="AO255" s="208"/>
      <c r="AP255" s="208"/>
      <c r="AQ255" s="208"/>
      <c r="AR255" s="208"/>
      <c r="AS255" s="208"/>
      <c r="AT255" s="208"/>
      <c r="AU255" s="208"/>
      <c r="AV255" s="208"/>
      <c r="AW255" s="208"/>
      <c r="AX255" s="208"/>
      <c r="AY255" s="208"/>
      <c r="AZ255" s="208"/>
      <c r="BA255" s="208"/>
      <c r="BB255" s="208"/>
      <c r="BC255" s="208"/>
      <c r="BD255" s="208"/>
      <c r="BE255" s="208"/>
      <c r="BF255" s="208"/>
      <c r="BG255" s="208"/>
      <c r="BH255" s="208"/>
    </row>
    <row r="256" spans="1:60" outlineLevel="1">
      <c r="A256" s="229">
        <v>121</v>
      </c>
      <c r="B256" s="230" t="s">
        <v>630</v>
      </c>
      <c r="C256" s="244" t="s">
        <v>631</v>
      </c>
      <c r="D256" s="231" t="s">
        <v>171</v>
      </c>
      <c r="E256" s="232">
        <v>2</v>
      </c>
      <c r="F256" s="233"/>
      <c r="G256" s="234">
        <f>ROUND(E256*F256,2)</f>
        <v>0</v>
      </c>
      <c r="H256" s="233"/>
      <c r="I256" s="234">
        <f>ROUND(E256*H256,2)</f>
        <v>0</v>
      </c>
      <c r="J256" s="233"/>
      <c r="K256" s="234">
        <f>ROUND(E256*J256,2)</f>
        <v>0</v>
      </c>
      <c r="L256" s="234">
        <v>21</v>
      </c>
      <c r="M256" s="234">
        <f>G256*(1+L256/100)</f>
        <v>0</v>
      </c>
      <c r="N256" s="234">
        <v>0</v>
      </c>
      <c r="O256" s="234">
        <f>ROUND(E256*N256,2)</f>
        <v>0</v>
      </c>
      <c r="P256" s="234">
        <v>0</v>
      </c>
      <c r="Q256" s="234">
        <f>ROUND(E256*P256,2)</f>
        <v>0</v>
      </c>
      <c r="R256" s="234"/>
      <c r="S256" s="234" t="s">
        <v>172</v>
      </c>
      <c r="T256" s="235" t="s">
        <v>173</v>
      </c>
      <c r="U256" s="218">
        <v>0</v>
      </c>
      <c r="V256" s="218">
        <f>ROUND(E256*U256,2)</f>
        <v>0</v>
      </c>
      <c r="W256" s="218"/>
      <c r="X256" s="208"/>
      <c r="Y256" s="208"/>
      <c r="Z256" s="208"/>
      <c r="AA256" s="208"/>
      <c r="AB256" s="208"/>
      <c r="AC256" s="208"/>
      <c r="AD256" s="208"/>
      <c r="AE256" s="208"/>
      <c r="AF256" s="208"/>
      <c r="AG256" s="208" t="s">
        <v>340</v>
      </c>
      <c r="AH256" s="208"/>
      <c r="AI256" s="208"/>
      <c r="AJ256" s="208"/>
      <c r="AK256" s="208"/>
      <c r="AL256" s="208"/>
      <c r="AM256" s="208"/>
      <c r="AN256" s="208"/>
      <c r="AO256" s="208"/>
      <c r="AP256" s="208"/>
      <c r="AQ256" s="208"/>
      <c r="AR256" s="208"/>
      <c r="AS256" s="208"/>
      <c r="AT256" s="208"/>
      <c r="AU256" s="208"/>
      <c r="AV256" s="208"/>
      <c r="AW256" s="208"/>
      <c r="AX256" s="208"/>
      <c r="AY256" s="208"/>
      <c r="AZ256" s="208"/>
      <c r="BA256" s="208"/>
      <c r="BB256" s="208"/>
      <c r="BC256" s="208"/>
      <c r="BD256" s="208"/>
      <c r="BE256" s="208"/>
      <c r="BF256" s="208"/>
      <c r="BG256" s="208"/>
      <c r="BH256" s="208"/>
    </row>
    <row r="257" spans="1:60" outlineLevel="1">
      <c r="A257" s="215"/>
      <c r="B257" s="216"/>
      <c r="C257" s="250"/>
      <c r="D257" s="241"/>
      <c r="E257" s="241"/>
      <c r="F257" s="241"/>
      <c r="G257" s="241"/>
      <c r="H257" s="218"/>
      <c r="I257" s="218"/>
      <c r="J257" s="218"/>
      <c r="K257" s="218"/>
      <c r="L257" s="218"/>
      <c r="M257" s="218"/>
      <c r="N257" s="218"/>
      <c r="O257" s="218"/>
      <c r="P257" s="218"/>
      <c r="Q257" s="218"/>
      <c r="R257" s="218"/>
      <c r="S257" s="218"/>
      <c r="T257" s="218"/>
      <c r="U257" s="218"/>
      <c r="V257" s="218"/>
      <c r="W257" s="218"/>
      <c r="X257" s="208"/>
      <c r="Y257" s="208"/>
      <c r="Z257" s="208"/>
      <c r="AA257" s="208"/>
      <c r="AB257" s="208"/>
      <c r="AC257" s="208"/>
      <c r="AD257" s="208"/>
      <c r="AE257" s="208"/>
      <c r="AF257" s="208"/>
      <c r="AG257" s="208" t="s">
        <v>142</v>
      </c>
      <c r="AH257" s="208"/>
      <c r="AI257" s="208"/>
      <c r="AJ257" s="208"/>
      <c r="AK257" s="208"/>
      <c r="AL257" s="208"/>
      <c r="AM257" s="208"/>
      <c r="AN257" s="208"/>
      <c r="AO257" s="208"/>
      <c r="AP257" s="208"/>
      <c r="AQ257" s="208"/>
      <c r="AR257" s="208"/>
      <c r="AS257" s="208"/>
      <c r="AT257" s="208"/>
      <c r="AU257" s="208"/>
      <c r="AV257" s="208"/>
      <c r="AW257" s="208"/>
      <c r="AX257" s="208"/>
      <c r="AY257" s="208"/>
      <c r="AZ257" s="208"/>
      <c r="BA257" s="208"/>
      <c r="BB257" s="208"/>
      <c r="BC257" s="208"/>
      <c r="BD257" s="208"/>
      <c r="BE257" s="208"/>
      <c r="BF257" s="208"/>
      <c r="BG257" s="208"/>
      <c r="BH257" s="208"/>
    </row>
    <row r="258" spans="1:60" outlineLevel="1">
      <c r="A258" s="229">
        <v>122</v>
      </c>
      <c r="B258" s="230" t="s">
        <v>632</v>
      </c>
      <c r="C258" s="244" t="s">
        <v>633</v>
      </c>
      <c r="D258" s="231"/>
      <c r="E258" s="232">
        <v>0</v>
      </c>
      <c r="F258" s="233"/>
      <c r="G258" s="234">
        <f>ROUND(E258*F258,2)</f>
        <v>0</v>
      </c>
      <c r="H258" s="233"/>
      <c r="I258" s="234">
        <f>ROUND(E258*H258,2)</f>
        <v>0</v>
      </c>
      <c r="J258" s="233"/>
      <c r="K258" s="234">
        <f>ROUND(E258*J258,2)</f>
        <v>0</v>
      </c>
      <c r="L258" s="234">
        <v>21</v>
      </c>
      <c r="M258" s="234">
        <f>G258*(1+L258/100)</f>
        <v>0</v>
      </c>
      <c r="N258" s="234">
        <v>0</v>
      </c>
      <c r="O258" s="234">
        <f>ROUND(E258*N258,2)</f>
        <v>0</v>
      </c>
      <c r="P258" s="234">
        <v>0</v>
      </c>
      <c r="Q258" s="234">
        <f>ROUND(E258*P258,2)</f>
        <v>0</v>
      </c>
      <c r="R258" s="234"/>
      <c r="S258" s="234" t="s">
        <v>172</v>
      </c>
      <c r="T258" s="235" t="s">
        <v>173</v>
      </c>
      <c r="U258" s="218">
        <v>0</v>
      </c>
      <c r="V258" s="218">
        <f>ROUND(E258*U258,2)</f>
        <v>0</v>
      </c>
      <c r="W258" s="218"/>
      <c r="X258" s="208"/>
      <c r="Y258" s="208"/>
      <c r="Z258" s="208"/>
      <c r="AA258" s="208"/>
      <c r="AB258" s="208"/>
      <c r="AC258" s="208"/>
      <c r="AD258" s="208"/>
      <c r="AE258" s="208"/>
      <c r="AF258" s="208"/>
      <c r="AG258" s="208" t="s">
        <v>174</v>
      </c>
      <c r="AH258" s="208"/>
      <c r="AI258" s="208"/>
      <c r="AJ258" s="208"/>
      <c r="AK258" s="208"/>
      <c r="AL258" s="208"/>
      <c r="AM258" s="208"/>
      <c r="AN258" s="208"/>
      <c r="AO258" s="208"/>
      <c r="AP258" s="208"/>
      <c r="AQ258" s="208"/>
      <c r="AR258" s="208"/>
      <c r="AS258" s="208"/>
      <c r="AT258" s="208"/>
      <c r="AU258" s="208"/>
      <c r="AV258" s="208"/>
      <c r="AW258" s="208"/>
      <c r="AX258" s="208"/>
      <c r="AY258" s="208"/>
      <c r="AZ258" s="208"/>
      <c r="BA258" s="208"/>
      <c r="BB258" s="208"/>
      <c r="BC258" s="208"/>
      <c r="BD258" s="208"/>
      <c r="BE258" s="208"/>
      <c r="BF258" s="208"/>
      <c r="BG258" s="208"/>
      <c r="BH258" s="208"/>
    </row>
    <row r="259" spans="1:60" outlineLevel="1">
      <c r="A259" s="215"/>
      <c r="B259" s="216"/>
      <c r="C259" s="250"/>
      <c r="D259" s="241"/>
      <c r="E259" s="241"/>
      <c r="F259" s="241"/>
      <c r="G259" s="241"/>
      <c r="H259" s="218"/>
      <c r="I259" s="218"/>
      <c r="J259" s="218"/>
      <c r="K259" s="218"/>
      <c r="L259" s="218"/>
      <c r="M259" s="218"/>
      <c r="N259" s="218"/>
      <c r="O259" s="218"/>
      <c r="P259" s="218"/>
      <c r="Q259" s="218"/>
      <c r="R259" s="218"/>
      <c r="S259" s="218"/>
      <c r="T259" s="218"/>
      <c r="U259" s="218"/>
      <c r="V259" s="218"/>
      <c r="W259" s="218"/>
      <c r="X259" s="208"/>
      <c r="Y259" s="208"/>
      <c r="Z259" s="208"/>
      <c r="AA259" s="208"/>
      <c r="AB259" s="208"/>
      <c r="AC259" s="208"/>
      <c r="AD259" s="208"/>
      <c r="AE259" s="208"/>
      <c r="AF259" s="208"/>
      <c r="AG259" s="208" t="s">
        <v>142</v>
      </c>
      <c r="AH259" s="208"/>
      <c r="AI259" s="208"/>
      <c r="AJ259" s="208"/>
      <c r="AK259" s="208"/>
      <c r="AL259" s="208"/>
      <c r="AM259" s="208"/>
      <c r="AN259" s="208"/>
      <c r="AO259" s="208"/>
      <c r="AP259" s="208"/>
      <c r="AQ259" s="208"/>
      <c r="AR259" s="208"/>
      <c r="AS259" s="208"/>
      <c r="AT259" s="208"/>
      <c r="AU259" s="208"/>
      <c r="AV259" s="208"/>
      <c r="AW259" s="208"/>
      <c r="AX259" s="208"/>
      <c r="AY259" s="208"/>
      <c r="AZ259" s="208"/>
      <c r="BA259" s="208"/>
      <c r="BB259" s="208"/>
      <c r="BC259" s="208"/>
      <c r="BD259" s="208"/>
      <c r="BE259" s="208"/>
      <c r="BF259" s="208"/>
      <c r="BG259" s="208"/>
      <c r="BH259" s="208"/>
    </row>
    <row r="260" spans="1:60" outlineLevel="1">
      <c r="A260" s="229">
        <v>123</v>
      </c>
      <c r="B260" s="230" t="s">
        <v>634</v>
      </c>
      <c r="C260" s="244" t="s">
        <v>635</v>
      </c>
      <c r="D260" s="231" t="s">
        <v>171</v>
      </c>
      <c r="E260" s="232">
        <v>10</v>
      </c>
      <c r="F260" s="233"/>
      <c r="G260" s="234">
        <f>ROUND(E260*F260,2)</f>
        <v>0</v>
      </c>
      <c r="H260" s="233"/>
      <c r="I260" s="234">
        <f>ROUND(E260*H260,2)</f>
        <v>0</v>
      </c>
      <c r="J260" s="233"/>
      <c r="K260" s="234">
        <f>ROUND(E260*J260,2)</f>
        <v>0</v>
      </c>
      <c r="L260" s="234">
        <v>21</v>
      </c>
      <c r="M260" s="234">
        <f>G260*(1+L260/100)</f>
        <v>0</v>
      </c>
      <c r="N260" s="234">
        <v>0</v>
      </c>
      <c r="O260" s="234">
        <f>ROUND(E260*N260,2)</f>
        <v>0</v>
      </c>
      <c r="P260" s="234">
        <v>0</v>
      </c>
      <c r="Q260" s="234">
        <f>ROUND(E260*P260,2)</f>
        <v>0</v>
      </c>
      <c r="R260" s="234"/>
      <c r="S260" s="234" t="s">
        <v>172</v>
      </c>
      <c r="T260" s="235" t="s">
        <v>173</v>
      </c>
      <c r="U260" s="218">
        <v>0</v>
      </c>
      <c r="V260" s="218">
        <f>ROUND(E260*U260,2)</f>
        <v>0</v>
      </c>
      <c r="W260" s="218"/>
      <c r="X260" s="208"/>
      <c r="Y260" s="208"/>
      <c r="Z260" s="208"/>
      <c r="AA260" s="208"/>
      <c r="AB260" s="208"/>
      <c r="AC260" s="208"/>
      <c r="AD260" s="208"/>
      <c r="AE260" s="208"/>
      <c r="AF260" s="208"/>
      <c r="AG260" s="208" t="s">
        <v>340</v>
      </c>
      <c r="AH260" s="208"/>
      <c r="AI260" s="208"/>
      <c r="AJ260" s="208"/>
      <c r="AK260" s="208"/>
      <c r="AL260" s="208"/>
      <c r="AM260" s="208"/>
      <c r="AN260" s="208"/>
      <c r="AO260" s="208"/>
      <c r="AP260" s="208"/>
      <c r="AQ260" s="208"/>
      <c r="AR260" s="208"/>
      <c r="AS260" s="208"/>
      <c r="AT260" s="208"/>
      <c r="AU260" s="208"/>
      <c r="AV260" s="208"/>
      <c r="AW260" s="208"/>
      <c r="AX260" s="208"/>
      <c r="AY260" s="208"/>
      <c r="AZ260" s="208"/>
      <c r="BA260" s="208"/>
      <c r="BB260" s="208"/>
      <c r="BC260" s="208"/>
      <c r="BD260" s="208"/>
      <c r="BE260" s="208"/>
      <c r="BF260" s="208"/>
      <c r="BG260" s="208"/>
      <c r="BH260" s="208"/>
    </row>
    <row r="261" spans="1:60" outlineLevel="1">
      <c r="A261" s="215"/>
      <c r="B261" s="216"/>
      <c r="C261" s="250"/>
      <c r="D261" s="241"/>
      <c r="E261" s="241"/>
      <c r="F261" s="241"/>
      <c r="G261" s="241"/>
      <c r="H261" s="218"/>
      <c r="I261" s="218"/>
      <c r="J261" s="218"/>
      <c r="K261" s="218"/>
      <c r="L261" s="218"/>
      <c r="M261" s="218"/>
      <c r="N261" s="218"/>
      <c r="O261" s="218"/>
      <c r="P261" s="218"/>
      <c r="Q261" s="218"/>
      <c r="R261" s="218"/>
      <c r="S261" s="218"/>
      <c r="T261" s="218"/>
      <c r="U261" s="218"/>
      <c r="V261" s="218"/>
      <c r="W261" s="218"/>
      <c r="X261" s="208"/>
      <c r="Y261" s="208"/>
      <c r="Z261" s="208"/>
      <c r="AA261" s="208"/>
      <c r="AB261" s="208"/>
      <c r="AC261" s="208"/>
      <c r="AD261" s="208"/>
      <c r="AE261" s="208"/>
      <c r="AF261" s="208"/>
      <c r="AG261" s="208" t="s">
        <v>142</v>
      </c>
      <c r="AH261" s="208"/>
      <c r="AI261" s="208"/>
      <c r="AJ261" s="208"/>
      <c r="AK261" s="208"/>
      <c r="AL261" s="208"/>
      <c r="AM261" s="208"/>
      <c r="AN261" s="208"/>
      <c r="AO261" s="208"/>
      <c r="AP261" s="208"/>
      <c r="AQ261" s="208"/>
      <c r="AR261" s="208"/>
      <c r="AS261" s="208"/>
      <c r="AT261" s="208"/>
      <c r="AU261" s="208"/>
      <c r="AV261" s="208"/>
      <c r="AW261" s="208"/>
      <c r="AX261" s="208"/>
      <c r="AY261" s="208"/>
      <c r="AZ261" s="208"/>
      <c r="BA261" s="208"/>
      <c r="BB261" s="208"/>
      <c r="BC261" s="208"/>
      <c r="BD261" s="208"/>
      <c r="BE261" s="208"/>
      <c r="BF261" s="208"/>
      <c r="BG261" s="208"/>
      <c r="BH261" s="208"/>
    </row>
    <row r="262" spans="1:60">
      <c r="A262" s="5"/>
      <c r="B262" s="6"/>
      <c r="C262" s="251"/>
      <c r="D262" s="8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AE262">
        <v>15</v>
      </c>
      <c r="AF262">
        <v>21</v>
      </c>
    </row>
    <row r="263" spans="1:60">
      <c r="A263" s="211"/>
      <c r="B263" s="212" t="s">
        <v>29</v>
      </c>
      <c r="C263" s="252"/>
      <c r="D263" s="213"/>
      <c r="E263" s="214"/>
      <c r="F263" s="214"/>
      <c r="G263" s="242">
        <f>G8+G33+G76+G231+G234+G237+G244+G247</f>
        <v>0</v>
      </c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AE263">
        <f>SUMIF(L7:L261,AE262,G7:G261)</f>
        <v>0</v>
      </c>
      <c r="AF263">
        <f>SUMIF(L7:L261,AF262,G7:G261)</f>
        <v>0</v>
      </c>
      <c r="AG263" t="s">
        <v>384</v>
      </c>
    </row>
    <row r="264" spans="1:60">
      <c r="C264" s="253"/>
      <c r="D264" s="192"/>
      <c r="AG264" t="s">
        <v>385</v>
      </c>
    </row>
    <row r="265" spans="1:60">
      <c r="D265" s="192"/>
    </row>
    <row r="266" spans="1:60">
      <c r="D266" s="192"/>
    </row>
    <row r="267" spans="1:60">
      <c r="D267" s="192"/>
    </row>
    <row r="268" spans="1:60">
      <c r="D268" s="192"/>
    </row>
    <row r="269" spans="1:60">
      <c r="D269" s="192"/>
    </row>
    <row r="270" spans="1:60">
      <c r="D270" s="192"/>
    </row>
    <row r="271" spans="1:60">
      <c r="D271" s="192"/>
    </row>
    <row r="272" spans="1:60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sheetProtection password="918B" sheet="1"/>
  <mergeCells count="127">
    <mergeCell ref="C261:G261"/>
    <mergeCell ref="C249:G249"/>
    <mergeCell ref="C251:G251"/>
    <mergeCell ref="C253:G253"/>
    <mergeCell ref="C255:G255"/>
    <mergeCell ref="C257:G257"/>
    <mergeCell ref="C259:G259"/>
    <mergeCell ref="C233:G233"/>
    <mergeCell ref="C236:G236"/>
    <mergeCell ref="C239:G239"/>
    <mergeCell ref="C241:G241"/>
    <mergeCell ref="C243:G243"/>
    <mergeCell ref="C246:G246"/>
    <mergeCell ref="C220:G220"/>
    <mergeCell ref="C222:G222"/>
    <mergeCell ref="C224:G224"/>
    <mergeCell ref="C226:G226"/>
    <mergeCell ref="C228:G228"/>
    <mergeCell ref="C230:G230"/>
    <mergeCell ref="C208:G208"/>
    <mergeCell ref="C210:G210"/>
    <mergeCell ref="C212:G212"/>
    <mergeCell ref="C214:G214"/>
    <mergeCell ref="C216:G216"/>
    <mergeCell ref="C218:G218"/>
    <mergeCell ref="C196:G196"/>
    <mergeCell ref="C198:G198"/>
    <mergeCell ref="C200:G200"/>
    <mergeCell ref="C202:G202"/>
    <mergeCell ref="C204:G204"/>
    <mergeCell ref="C206:G206"/>
    <mergeCell ref="C184:G184"/>
    <mergeCell ref="C186:G186"/>
    <mergeCell ref="C188:G188"/>
    <mergeCell ref="C190:G190"/>
    <mergeCell ref="C192:G192"/>
    <mergeCell ref="C194:G194"/>
    <mergeCell ref="C172:G172"/>
    <mergeCell ref="C174:G174"/>
    <mergeCell ref="C176:G176"/>
    <mergeCell ref="C178:G178"/>
    <mergeCell ref="C180:G180"/>
    <mergeCell ref="C182:G182"/>
    <mergeCell ref="C160:G160"/>
    <mergeCell ref="C162:G162"/>
    <mergeCell ref="C164:G164"/>
    <mergeCell ref="C166:G166"/>
    <mergeCell ref="C168:G168"/>
    <mergeCell ref="C170:G170"/>
    <mergeCell ref="C148:G148"/>
    <mergeCell ref="C150:G150"/>
    <mergeCell ref="C152:G152"/>
    <mergeCell ref="C154:G154"/>
    <mergeCell ref="C156:G156"/>
    <mergeCell ref="C158:G158"/>
    <mergeCell ref="C136:G136"/>
    <mergeCell ref="C138:G138"/>
    <mergeCell ref="C140:G140"/>
    <mergeCell ref="C142:G142"/>
    <mergeCell ref="C144:G144"/>
    <mergeCell ref="C146:G146"/>
    <mergeCell ref="C124:G124"/>
    <mergeCell ref="C126:G126"/>
    <mergeCell ref="C128:G128"/>
    <mergeCell ref="C130:G130"/>
    <mergeCell ref="C132:G132"/>
    <mergeCell ref="C134:G134"/>
    <mergeCell ref="C112:G112"/>
    <mergeCell ref="C114:G114"/>
    <mergeCell ref="C116:G116"/>
    <mergeCell ref="C118:G118"/>
    <mergeCell ref="C120:G120"/>
    <mergeCell ref="C122:G122"/>
    <mergeCell ref="C100:G100"/>
    <mergeCell ref="C102:G102"/>
    <mergeCell ref="C104:G104"/>
    <mergeCell ref="C106:G106"/>
    <mergeCell ref="C108:G108"/>
    <mergeCell ref="C110:G110"/>
    <mergeCell ref="C88:G88"/>
    <mergeCell ref="C90:G90"/>
    <mergeCell ref="C92:G92"/>
    <mergeCell ref="C94:G94"/>
    <mergeCell ref="C96:G96"/>
    <mergeCell ref="C98:G98"/>
    <mergeCell ref="C75:G75"/>
    <mergeCell ref="C78:G78"/>
    <mergeCell ref="C80:G80"/>
    <mergeCell ref="C82:G82"/>
    <mergeCell ref="C84:G84"/>
    <mergeCell ref="C86:G86"/>
    <mergeCell ref="C63:G63"/>
    <mergeCell ref="C65:G65"/>
    <mergeCell ref="C67:G67"/>
    <mergeCell ref="C69:G69"/>
    <mergeCell ref="C71:G71"/>
    <mergeCell ref="C73:G73"/>
    <mergeCell ref="C51:G51"/>
    <mergeCell ref="C53:G53"/>
    <mergeCell ref="C55:G55"/>
    <mergeCell ref="C57:G57"/>
    <mergeCell ref="C59:G59"/>
    <mergeCell ref="C61:G61"/>
    <mergeCell ref="C39:G39"/>
    <mergeCell ref="C41:G41"/>
    <mergeCell ref="C43:G43"/>
    <mergeCell ref="C45:G45"/>
    <mergeCell ref="C47:G47"/>
    <mergeCell ref="C49:G49"/>
    <mergeCell ref="C26:G26"/>
    <mergeCell ref="C28:G28"/>
    <mergeCell ref="C30:G30"/>
    <mergeCell ref="C32:G32"/>
    <mergeCell ref="C35:G35"/>
    <mergeCell ref="C37:G37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9" customWidth="1"/>
    <col min="3" max="3" width="63.28515625" style="12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106</v>
      </c>
      <c r="B1" s="193"/>
      <c r="C1" s="193"/>
      <c r="D1" s="193"/>
      <c r="E1" s="193"/>
      <c r="F1" s="193"/>
      <c r="G1" s="193"/>
      <c r="AG1" t="s">
        <v>107</v>
      </c>
    </row>
    <row r="2" spans="1:60" ht="24.95" customHeight="1">
      <c r="A2" s="194" t="s">
        <v>7</v>
      </c>
      <c r="B2" s="72" t="s">
        <v>43</v>
      </c>
      <c r="C2" s="197" t="s">
        <v>44</v>
      </c>
      <c r="D2" s="195"/>
      <c r="E2" s="195"/>
      <c r="F2" s="195"/>
      <c r="G2" s="196"/>
      <c r="AG2" t="s">
        <v>108</v>
      </c>
    </row>
    <row r="3" spans="1:60" ht="24.95" customHeight="1">
      <c r="A3" s="194" t="s">
        <v>8</v>
      </c>
      <c r="B3" s="72" t="s">
        <v>54</v>
      </c>
      <c r="C3" s="197" t="s">
        <v>55</v>
      </c>
      <c r="D3" s="195"/>
      <c r="E3" s="195"/>
      <c r="F3" s="195"/>
      <c r="G3" s="196"/>
      <c r="AC3" s="129" t="s">
        <v>108</v>
      </c>
      <c r="AG3" t="s">
        <v>109</v>
      </c>
    </row>
    <row r="4" spans="1:60" ht="24.95" customHeight="1">
      <c r="A4" s="198" t="s">
        <v>9</v>
      </c>
      <c r="B4" s="199" t="s">
        <v>61</v>
      </c>
      <c r="C4" s="200" t="s">
        <v>62</v>
      </c>
      <c r="D4" s="201"/>
      <c r="E4" s="201"/>
      <c r="F4" s="201"/>
      <c r="G4" s="202"/>
      <c r="AG4" t="s">
        <v>110</v>
      </c>
    </row>
    <row r="5" spans="1:60">
      <c r="D5" s="192"/>
    </row>
    <row r="6" spans="1:60" ht="38.25">
      <c r="A6" s="204" t="s">
        <v>111</v>
      </c>
      <c r="B6" s="206" t="s">
        <v>112</v>
      </c>
      <c r="C6" s="206" t="s">
        <v>113</v>
      </c>
      <c r="D6" s="205" t="s">
        <v>114</v>
      </c>
      <c r="E6" s="204" t="s">
        <v>115</v>
      </c>
      <c r="F6" s="203" t="s">
        <v>116</v>
      </c>
      <c r="G6" s="204" t="s">
        <v>29</v>
      </c>
      <c r="H6" s="207" t="s">
        <v>30</v>
      </c>
      <c r="I6" s="207" t="s">
        <v>117</v>
      </c>
      <c r="J6" s="207" t="s">
        <v>31</v>
      </c>
      <c r="K6" s="207" t="s">
        <v>118</v>
      </c>
      <c r="L6" s="207" t="s">
        <v>119</v>
      </c>
      <c r="M6" s="207" t="s">
        <v>120</v>
      </c>
      <c r="N6" s="207" t="s">
        <v>121</v>
      </c>
      <c r="O6" s="207" t="s">
        <v>122</v>
      </c>
      <c r="P6" s="207" t="s">
        <v>123</v>
      </c>
      <c r="Q6" s="207" t="s">
        <v>124</v>
      </c>
      <c r="R6" s="207" t="s">
        <v>125</v>
      </c>
      <c r="S6" s="207" t="s">
        <v>126</v>
      </c>
      <c r="T6" s="207" t="s">
        <v>127</v>
      </c>
      <c r="U6" s="207" t="s">
        <v>128</v>
      </c>
      <c r="V6" s="207" t="s">
        <v>129</v>
      </c>
      <c r="W6" s="207" t="s">
        <v>130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23" t="s">
        <v>131</v>
      </c>
      <c r="B8" s="224" t="s">
        <v>104</v>
      </c>
      <c r="C8" s="243" t="s">
        <v>27</v>
      </c>
      <c r="D8" s="225"/>
      <c r="E8" s="226"/>
      <c r="F8" s="227"/>
      <c r="G8" s="227">
        <f>SUMIF(AG9:AG35,"&lt;&gt;NOR",G9:G35)</f>
        <v>0</v>
      </c>
      <c r="H8" s="227"/>
      <c r="I8" s="227">
        <f>SUM(I9:I35)</f>
        <v>0</v>
      </c>
      <c r="J8" s="227"/>
      <c r="K8" s="227">
        <f>SUM(K9:K35)</f>
        <v>0</v>
      </c>
      <c r="L8" s="227"/>
      <c r="M8" s="227">
        <f>SUM(M9:M35)</f>
        <v>0</v>
      </c>
      <c r="N8" s="227"/>
      <c r="O8" s="227">
        <f>SUM(O9:O35)</f>
        <v>0</v>
      </c>
      <c r="P8" s="227"/>
      <c r="Q8" s="227">
        <f>SUM(Q9:Q35)</f>
        <v>0</v>
      </c>
      <c r="R8" s="227"/>
      <c r="S8" s="227"/>
      <c r="T8" s="228"/>
      <c r="U8" s="222"/>
      <c r="V8" s="222">
        <f>SUM(V9:V35)</f>
        <v>0</v>
      </c>
      <c r="W8" s="222"/>
      <c r="AG8" t="s">
        <v>132</v>
      </c>
    </row>
    <row r="9" spans="1:60" outlineLevel="1">
      <c r="A9" s="229">
        <v>1</v>
      </c>
      <c r="B9" s="230" t="s">
        <v>636</v>
      </c>
      <c r="C9" s="244" t="s">
        <v>637</v>
      </c>
      <c r="D9" s="231" t="s">
        <v>613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137</v>
      </c>
      <c r="T9" s="235" t="s">
        <v>173</v>
      </c>
      <c r="U9" s="218">
        <v>0</v>
      </c>
      <c r="V9" s="218">
        <f>ROUND(E9*U9,2)</f>
        <v>0</v>
      </c>
      <c r="W9" s="21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614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15"/>
      <c r="B10" s="216"/>
      <c r="C10" s="250"/>
      <c r="D10" s="241"/>
      <c r="E10" s="241"/>
      <c r="F10" s="241"/>
      <c r="G10" s="241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142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29">
        <v>2</v>
      </c>
      <c r="B11" s="230" t="s">
        <v>638</v>
      </c>
      <c r="C11" s="244" t="s">
        <v>639</v>
      </c>
      <c r="D11" s="231" t="s">
        <v>613</v>
      </c>
      <c r="E11" s="232">
        <v>1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4"/>
      <c r="S11" s="234" t="s">
        <v>137</v>
      </c>
      <c r="T11" s="235" t="s">
        <v>173</v>
      </c>
      <c r="U11" s="218">
        <v>0</v>
      </c>
      <c r="V11" s="218">
        <f>ROUND(E11*U11,2)</f>
        <v>0</v>
      </c>
      <c r="W11" s="21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614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15"/>
      <c r="B12" s="216"/>
      <c r="C12" s="250"/>
      <c r="D12" s="241"/>
      <c r="E12" s="241"/>
      <c r="F12" s="241"/>
      <c r="G12" s="241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142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29">
        <v>3</v>
      </c>
      <c r="B13" s="230" t="s">
        <v>640</v>
      </c>
      <c r="C13" s="244" t="s">
        <v>641</v>
      </c>
      <c r="D13" s="231" t="s">
        <v>613</v>
      </c>
      <c r="E13" s="232">
        <v>1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/>
      <c r="S13" s="234" t="s">
        <v>137</v>
      </c>
      <c r="T13" s="235" t="s">
        <v>173</v>
      </c>
      <c r="U13" s="218">
        <v>0</v>
      </c>
      <c r="V13" s="218">
        <f>ROUND(E13*U13,2)</f>
        <v>0</v>
      </c>
      <c r="W13" s="21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614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15"/>
      <c r="B14" s="216"/>
      <c r="C14" s="250"/>
      <c r="D14" s="241"/>
      <c r="E14" s="241"/>
      <c r="F14" s="241"/>
      <c r="G14" s="241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142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29">
        <v>4</v>
      </c>
      <c r="B15" s="230" t="s">
        <v>642</v>
      </c>
      <c r="C15" s="244" t="s">
        <v>643</v>
      </c>
      <c r="D15" s="231" t="s">
        <v>613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137</v>
      </c>
      <c r="T15" s="235" t="s">
        <v>173</v>
      </c>
      <c r="U15" s="218">
        <v>0</v>
      </c>
      <c r="V15" s="218">
        <f>ROUND(E15*U15,2)</f>
        <v>0</v>
      </c>
      <c r="W15" s="21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614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15"/>
      <c r="B16" s="216"/>
      <c r="C16" s="245" t="s">
        <v>644</v>
      </c>
      <c r="D16" s="220"/>
      <c r="E16" s="221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140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15"/>
      <c r="B17" s="216"/>
      <c r="C17" s="245" t="s">
        <v>645</v>
      </c>
      <c r="D17" s="220"/>
      <c r="E17" s="221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140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15"/>
      <c r="B18" s="216"/>
      <c r="C18" s="245" t="s">
        <v>646</v>
      </c>
      <c r="D18" s="220"/>
      <c r="E18" s="221">
        <v>1</v>
      </c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140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15"/>
      <c r="B19" s="216"/>
      <c r="C19" s="246"/>
      <c r="D19" s="237"/>
      <c r="E19" s="237"/>
      <c r="F19" s="237"/>
      <c r="G19" s="237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142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29">
        <v>5</v>
      </c>
      <c r="B20" s="230" t="s">
        <v>647</v>
      </c>
      <c r="C20" s="244" t="s">
        <v>648</v>
      </c>
      <c r="D20" s="231" t="s">
        <v>613</v>
      </c>
      <c r="E20" s="232">
        <v>1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4"/>
      <c r="S20" s="234" t="s">
        <v>137</v>
      </c>
      <c r="T20" s="235" t="s">
        <v>173</v>
      </c>
      <c r="U20" s="218">
        <v>0</v>
      </c>
      <c r="V20" s="218">
        <f>ROUND(E20*U20,2)</f>
        <v>0</v>
      </c>
      <c r="W20" s="21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614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15"/>
      <c r="B21" s="216"/>
      <c r="C21" s="250"/>
      <c r="D21" s="241"/>
      <c r="E21" s="241"/>
      <c r="F21" s="241"/>
      <c r="G21" s="241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142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29">
        <v>6</v>
      </c>
      <c r="B22" s="230" t="s">
        <v>649</v>
      </c>
      <c r="C22" s="244" t="s">
        <v>650</v>
      </c>
      <c r="D22" s="231" t="s">
        <v>613</v>
      </c>
      <c r="E22" s="232">
        <v>1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4"/>
      <c r="S22" s="234" t="s">
        <v>137</v>
      </c>
      <c r="T22" s="235" t="s">
        <v>173</v>
      </c>
      <c r="U22" s="218">
        <v>0</v>
      </c>
      <c r="V22" s="218">
        <f>ROUND(E22*U22,2)</f>
        <v>0</v>
      </c>
      <c r="W22" s="21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614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15"/>
      <c r="B23" s="216"/>
      <c r="C23" s="250"/>
      <c r="D23" s="241"/>
      <c r="E23" s="241"/>
      <c r="F23" s="241"/>
      <c r="G23" s="241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142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29">
        <v>7</v>
      </c>
      <c r="B24" s="230" t="s">
        <v>651</v>
      </c>
      <c r="C24" s="244" t="s">
        <v>652</v>
      </c>
      <c r="D24" s="231" t="s">
        <v>613</v>
      </c>
      <c r="E24" s="232">
        <v>1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4"/>
      <c r="S24" s="234" t="s">
        <v>137</v>
      </c>
      <c r="T24" s="235" t="s">
        <v>173</v>
      </c>
      <c r="U24" s="218">
        <v>0</v>
      </c>
      <c r="V24" s="218">
        <f>ROUND(E24*U24,2)</f>
        <v>0</v>
      </c>
      <c r="W24" s="21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614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15"/>
      <c r="B25" s="216"/>
      <c r="C25" s="250"/>
      <c r="D25" s="241"/>
      <c r="E25" s="241"/>
      <c r="F25" s="241"/>
      <c r="G25" s="241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142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29">
        <v>8</v>
      </c>
      <c r="B26" s="230" t="s">
        <v>653</v>
      </c>
      <c r="C26" s="244" t="s">
        <v>654</v>
      </c>
      <c r="D26" s="231" t="s">
        <v>613</v>
      </c>
      <c r="E26" s="232">
        <v>1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4"/>
      <c r="S26" s="234" t="s">
        <v>137</v>
      </c>
      <c r="T26" s="235" t="s">
        <v>173</v>
      </c>
      <c r="U26" s="218">
        <v>0</v>
      </c>
      <c r="V26" s="218">
        <f>ROUND(E26*U26,2)</f>
        <v>0</v>
      </c>
      <c r="W26" s="21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614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15"/>
      <c r="B27" s="216"/>
      <c r="C27" s="250"/>
      <c r="D27" s="241"/>
      <c r="E27" s="241"/>
      <c r="F27" s="241"/>
      <c r="G27" s="241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142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29">
        <v>9</v>
      </c>
      <c r="B28" s="230" t="s">
        <v>655</v>
      </c>
      <c r="C28" s="244" t="s">
        <v>656</v>
      </c>
      <c r="D28" s="231" t="s">
        <v>613</v>
      </c>
      <c r="E28" s="232">
        <v>1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/>
      <c r="S28" s="234" t="s">
        <v>137</v>
      </c>
      <c r="T28" s="235" t="s">
        <v>173</v>
      </c>
      <c r="U28" s="218">
        <v>0</v>
      </c>
      <c r="V28" s="218">
        <f>ROUND(E28*U28,2)</f>
        <v>0</v>
      </c>
      <c r="W28" s="21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614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15"/>
      <c r="B29" s="216"/>
      <c r="C29" s="250"/>
      <c r="D29" s="241"/>
      <c r="E29" s="241"/>
      <c r="F29" s="241"/>
      <c r="G29" s="241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142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29">
        <v>10</v>
      </c>
      <c r="B30" s="230" t="s">
        <v>657</v>
      </c>
      <c r="C30" s="244" t="s">
        <v>658</v>
      </c>
      <c r="D30" s="231" t="s">
        <v>613</v>
      </c>
      <c r="E30" s="232">
        <v>1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/>
      <c r="S30" s="234" t="s">
        <v>137</v>
      </c>
      <c r="T30" s="235" t="s">
        <v>173</v>
      </c>
      <c r="U30" s="218">
        <v>0</v>
      </c>
      <c r="V30" s="218">
        <f>ROUND(E30*U30,2)</f>
        <v>0</v>
      </c>
      <c r="W30" s="21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614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15"/>
      <c r="B31" s="216"/>
      <c r="C31" s="250"/>
      <c r="D31" s="241"/>
      <c r="E31" s="241"/>
      <c r="F31" s="241"/>
      <c r="G31" s="241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142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29">
        <v>11</v>
      </c>
      <c r="B32" s="230" t="s">
        <v>659</v>
      </c>
      <c r="C32" s="244" t="s">
        <v>660</v>
      </c>
      <c r="D32" s="231" t="s">
        <v>613</v>
      </c>
      <c r="E32" s="232">
        <v>1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/>
      <c r="S32" s="234" t="s">
        <v>137</v>
      </c>
      <c r="T32" s="235" t="s">
        <v>173</v>
      </c>
      <c r="U32" s="218">
        <v>0</v>
      </c>
      <c r="V32" s="218">
        <f>ROUND(E32*U32,2)</f>
        <v>0</v>
      </c>
      <c r="W32" s="21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614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15"/>
      <c r="B33" s="216"/>
      <c r="C33" s="250"/>
      <c r="D33" s="241"/>
      <c r="E33" s="241"/>
      <c r="F33" s="241"/>
      <c r="G33" s="241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142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29">
        <v>12</v>
      </c>
      <c r="B34" s="230" t="s">
        <v>661</v>
      </c>
      <c r="C34" s="244" t="s">
        <v>662</v>
      </c>
      <c r="D34" s="231" t="s">
        <v>613</v>
      </c>
      <c r="E34" s="232">
        <v>1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4"/>
      <c r="S34" s="234" t="s">
        <v>137</v>
      </c>
      <c r="T34" s="235" t="s">
        <v>173</v>
      </c>
      <c r="U34" s="218">
        <v>0</v>
      </c>
      <c r="V34" s="218">
        <f>ROUND(E34*U34,2)</f>
        <v>0</v>
      </c>
      <c r="W34" s="21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614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15"/>
      <c r="B35" s="216"/>
      <c r="C35" s="250"/>
      <c r="D35" s="241"/>
      <c r="E35" s="241"/>
      <c r="F35" s="241"/>
      <c r="G35" s="241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142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>
      <c r="A36" s="5"/>
      <c r="B36" s="6"/>
      <c r="C36" s="251"/>
      <c r="D36" s="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AE36">
        <v>15</v>
      </c>
      <c r="AF36">
        <v>21</v>
      </c>
    </row>
    <row r="37" spans="1:60">
      <c r="A37" s="211"/>
      <c r="B37" s="212" t="s">
        <v>29</v>
      </c>
      <c r="C37" s="252"/>
      <c r="D37" s="213"/>
      <c r="E37" s="214"/>
      <c r="F37" s="214"/>
      <c r="G37" s="242">
        <f>G8</f>
        <v>0</v>
      </c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AE37">
        <f>SUMIF(L7:L35,AE36,G7:G35)</f>
        <v>0</v>
      </c>
      <c r="AF37">
        <f>SUMIF(L7:L35,AF36,G7:G35)</f>
        <v>0</v>
      </c>
      <c r="AG37" t="s">
        <v>384</v>
      </c>
    </row>
    <row r="38" spans="1:60">
      <c r="C38" s="253"/>
      <c r="D38" s="192"/>
      <c r="AG38" t="s">
        <v>385</v>
      </c>
    </row>
    <row r="39" spans="1:60">
      <c r="D39" s="192"/>
    </row>
    <row r="40" spans="1:60">
      <c r="D40" s="192"/>
    </row>
    <row r="41" spans="1:60">
      <c r="D41" s="192"/>
    </row>
    <row r="42" spans="1:60">
      <c r="D42" s="192"/>
    </row>
    <row r="43" spans="1:60">
      <c r="D43" s="192"/>
    </row>
    <row r="44" spans="1:60">
      <c r="D44" s="192"/>
    </row>
    <row r="45" spans="1:60">
      <c r="D45" s="192"/>
    </row>
    <row r="46" spans="1:60">
      <c r="D46" s="192"/>
    </row>
    <row r="47" spans="1:60">
      <c r="D47" s="192"/>
    </row>
    <row r="48" spans="1:60">
      <c r="D48" s="192"/>
    </row>
    <row r="49" spans="4:4">
      <c r="D49" s="192"/>
    </row>
    <row r="50" spans="4:4">
      <c r="D50" s="192"/>
    </row>
    <row r="51" spans="4:4">
      <c r="D51" s="192"/>
    </row>
    <row r="52" spans="4:4">
      <c r="D52" s="192"/>
    </row>
    <row r="53" spans="4:4">
      <c r="D53" s="192"/>
    </row>
    <row r="54" spans="4:4">
      <c r="D54" s="192"/>
    </row>
    <row r="55" spans="4:4">
      <c r="D55" s="192"/>
    </row>
    <row r="56" spans="4:4">
      <c r="D56" s="192"/>
    </row>
    <row r="57" spans="4:4">
      <c r="D57" s="192"/>
    </row>
    <row r="58" spans="4:4">
      <c r="D58" s="192"/>
    </row>
    <row r="59" spans="4:4">
      <c r="D59" s="192"/>
    </row>
    <row r="60" spans="4:4">
      <c r="D60" s="192"/>
    </row>
    <row r="61" spans="4:4">
      <c r="D61" s="192"/>
    </row>
    <row r="62" spans="4:4">
      <c r="D62" s="192"/>
    </row>
    <row r="63" spans="4:4">
      <c r="D63" s="192"/>
    </row>
    <row r="64" spans="4:4">
      <c r="D64" s="192"/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sheetProtection password="918B" sheet="1"/>
  <mergeCells count="16">
    <mergeCell ref="C29:G29"/>
    <mergeCell ref="C31:G31"/>
    <mergeCell ref="C33:G33"/>
    <mergeCell ref="C35:G35"/>
    <mergeCell ref="C14:G14"/>
    <mergeCell ref="C19:G19"/>
    <mergeCell ref="C21:G21"/>
    <mergeCell ref="C23:G23"/>
    <mergeCell ref="C25:G25"/>
    <mergeCell ref="C27:G2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01 01 Pol</vt:lpstr>
      <vt:lpstr>01 02 Pol</vt:lpstr>
      <vt:lpstr>01 03 Pol</vt:lpstr>
      <vt:lpstr>01 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'01 06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'01 06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2018-11-19T13:16:01Z</dcterms:modified>
</cp:coreProperties>
</file>